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75" windowWidth="19290" windowHeight="12450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Print_Area" localSheetId="2">'Gifts and hospitality received'!$A$1:$E$17</definedName>
    <definedName name="_xlnm.Print_Area" localSheetId="1">'Hospitality provided'!$A$1:$E$51</definedName>
    <definedName name="_xlnm.Print_Area" localSheetId="3">Other!$A$1:$E$21</definedName>
    <definedName name="_xlnm.Print_Area" localSheetId="0">Travel!$A$1:$E$68</definedName>
    <definedName name="_xlnm.Print_Titles" localSheetId="1">'Hospitality provided'!$1:$4</definedName>
    <definedName name="_xlnm.Print_Titles" localSheetId="0">Travel!$5:$5</definedName>
  </definedNames>
  <calcPr calcId="145621" calcOnSave="0"/>
</workbook>
</file>

<file path=xl/calcChain.xml><?xml version="1.0" encoding="utf-8"?>
<calcChain xmlns="http://schemas.openxmlformats.org/spreadsheetml/2006/main">
  <c r="B7" i="1" l="1"/>
  <c r="B36" i="1"/>
  <c r="B20" i="1"/>
  <c r="B22" i="1" s="1"/>
  <c r="B28" i="1"/>
  <c r="B16" i="1"/>
  <c r="B29" i="1" l="1"/>
  <c r="B51" i="2"/>
  <c r="B66" i="1" l="1"/>
  <c r="D2" i="4" l="1"/>
  <c r="B2" i="4"/>
  <c r="B1" i="4"/>
  <c r="B1" i="3"/>
  <c r="B2" i="3"/>
  <c r="D2" i="3"/>
  <c r="B1" i="2"/>
  <c r="B2" i="2"/>
  <c r="D2" i="2"/>
  <c r="B18" i="4" l="1"/>
  <c r="B9" i="1" l="1"/>
  <c r="B72" i="1" l="1"/>
  <c r="B67" i="1"/>
</calcChain>
</file>

<file path=xl/sharedStrings.xml><?xml version="1.0" encoding="utf-8"?>
<sst xmlns="http://schemas.openxmlformats.org/spreadsheetml/2006/main" count="373" uniqueCount="167">
  <si>
    <t>Name of organisation</t>
  </si>
  <si>
    <t>New Zealand Film Commission</t>
  </si>
  <si>
    <t>Name of Chief Executive</t>
  </si>
  <si>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</si>
  <si>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</si>
  <si>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</si>
  <si>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</si>
  <si>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</si>
  <si>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</si>
  <si>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</si>
  <si>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</si>
  <si>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</si>
  <si>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Wellington</t>
  </si>
  <si>
    <t>Non-Credit Card expenses</t>
  </si>
  <si>
    <t>Airfare</t>
  </si>
  <si>
    <t>DomesticTravel</t>
  </si>
  <si>
    <t xml:space="preserve">Purpose (eg, visiting district offices ...) </t>
  </si>
  <si>
    <t>Nature (eg, hotel costs, travel, etc)</t>
  </si>
  <si>
    <t>Auckland</t>
  </si>
  <si>
    <t>Domestic Travel</t>
  </si>
  <si>
    <t>non-Credit Card expenses</t>
  </si>
  <si>
    <t>Description</t>
  </si>
  <si>
    <t>Taxi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</si>
  <si>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</si>
  <si>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</si>
  <si>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</si>
  <si>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</si>
  <si>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</si>
  <si>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</si>
  <si>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</si>
  <si>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</si>
  <si>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</si>
  <si>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</si>
  <si>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</si>
  <si>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</si>
  <si>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</si>
  <si>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</si>
  <si>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</si>
  <si>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</si>
  <si>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</si>
  <si>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</si>
  <si>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Subtotal Intl Travel (non-CC Exp)</t>
  </si>
  <si>
    <t>Subtotal Domestic (CC Exp)</t>
  </si>
  <si>
    <t>Subtotal Domestic (non-CC Exp)</t>
  </si>
  <si>
    <t>Berlin, Germany</t>
  </si>
  <si>
    <t>Breakfast</t>
  </si>
  <si>
    <t>Lunch</t>
  </si>
  <si>
    <t>Coffee</t>
  </si>
  <si>
    <t>Dinner</t>
  </si>
  <si>
    <t>04-14/02/2014</t>
  </si>
  <si>
    <t>Attend Berlin Film Festival</t>
  </si>
  <si>
    <t>WLG/MEL/DXB/FRA/TXL/FRA/DXB/MEL/WLG</t>
  </si>
  <si>
    <t>Accommodation 1 person, 7 nights</t>
  </si>
  <si>
    <t>Per Diem Berlin 8 days</t>
  </si>
  <si>
    <t>04-09/09/2013</t>
  </si>
  <si>
    <t>WLG/AKL/YVR/YYZ/YVR/AKL/WLG</t>
  </si>
  <si>
    <t>Per Diems Toronto 6.5 days</t>
  </si>
  <si>
    <t>Toronto, Canada</t>
  </si>
  <si>
    <t>Attend Toronto Film Festival</t>
  </si>
  <si>
    <t>Accommodation 1 person, 8 nights</t>
  </si>
  <si>
    <t>Dinner post movie screening x4</t>
  </si>
  <si>
    <t>Lunch before Movie Premiere x5</t>
  </si>
  <si>
    <t>Drinks after Movie Premiere x5</t>
  </si>
  <si>
    <t>2 Meetings at the same Café: with SDANZ &amp; NZG x3</t>
  </si>
  <si>
    <t>Drinks</t>
  </si>
  <si>
    <t>Graeme Mason to 1 Nov 13
Dave Gibson from 1 Jan 14 onwards</t>
  </si>
  <si>
    <t>foreign cash eur100 taxis</t>
  </si>
  <si>
    <t>Dunedin</t>
  </si>
  <si>
    <t>Christchurch</t>
  </si>
  <si>
    <t>Attend Cannes Film Festival</t>
  </si>
  <si>
    <t>12-24/05/2014</t>
  </si>
  <si>
    <t>Cannes, France</t>
  </si>
  <si>
    <t>WLG/SYD/DXB/PAR/NICE/PAR/DXB/SYD/WLG</t>
  </si>
  <si>
    <t>Per Diem Cannes 11.5 days</t>
  </si>
  <si>
    <t xml:space="preserve">Auckland </t>
  </si>
  <si>
    <t>Jun C/card</t>
  </si>
  <si>
    <t>Apr c/card</t>
  </si>
  <si>
    <t>May c/card</t>
  </si>
  <si>
    <t>Mar c/card</t>
  </si>
  <si>
    <t>Feb c/card</t>
  </si>
  <si>
    <t>SINV1119</t>
  </si>
  <si>
    <t xml:space="preserve">  </t>
  </si>
  <si>
    <t>International Travel Costs Jan-Jun 14</t>
  </si>
  <si>
    <t>Total travel expenses 
for the 12 months</t>
  </si>
  <si>
    <t>Total hospitality provided
for the 12 months</t>
  </si>
  <si>
    <t>1 July 2013 to 30 June 2014</t>
  </si>
  <si>
    <t>Industry Stakeholder meetings</t>
  </si>
  <si>
    <t xml:space="preserve">Parking </t>
  </si>
  <si>
    <t xml:space="preserve">Lunch </t>
  </si>
  <si>
    <t xml:space="preserve">Dinner </t>
  </si>
  <si>
    <t>July 2013</t>
  </si>
  <si>
    <t>August 2013</t>
  </si>
  <si>
    <t>September 2013</t>
  </si>
  <si>
    <t>October 2013</t>
  </si>
  <si>
    <t>December 2013</t>
  </si>
  <si>
    <t>January 2014</t>
  </si>
  <si>
    <t>Taxi -February 3rd-26th</t>
  </si>
  <si>
    <t>February 2014</t>
  </si>
  <si>
    <t>March 2014</t>
  </si>
  <si>
    <t>April 2014</t>
  </si>
  <si>
    <t>Auckalnd</t>
  </si>
  <si>
    <t>May 2014</t>
  </si>
  <si>
    <t>Taxi -June 8th-26th</t>
  </si>
  <si>
    <t>Jun 2014</t>
  </si>
  <si>
    <t>Baggage expense - Paris Airport</t>
  </si>
  <si>
    <t>Taxis-July 10th-27th</t>
  </si>
  <si>
    <t>Flights -July 10th, 15th, 20th, 26th</t>
  </si>
  <si>
    <t>Accomdation -July 15th, 20th, 26th</t>
  </si>
  <si>
    <t>Flights -August 10th, 26th</t>
  </si>
  <si>
    <t>Accomdation -August 10th, 26th</t>
  </si>
  <si>
    <t>Taxi - September 2nd &amp; 20th</t>
  </si>
  <si>
    <t>Flights -October 2nd, 15th, 23rd</t>
  </si>
  <si>
    <t>Accomdation -October 15th, 23rd</t>
  </si>
  <si>
    <t>Flights -December 10th, 12th</t>
  </si>
  <si>
    <t>Accomdation -December 10th, 12th</t>
  </si>
  <si>
    <t>Taxis-January  29th</t>
  </si>
  <si>
    <t>Flights -January  29th</t>
  </si>
  <si>
    <t>Accomdation -January  29th</t>
  </si>
  <si>
    <t>Accomdation -March  6th</t>
  </si>
  <si>
    <t>Flights -March  25th</t>
  </si>
  <si>
    <t>Flights -April  3rd, 23rd</t>
  </si>
  <si>
    <t>Accomdation -April  3rd</t>
  </si>
  <si>
    <t>Flights -May 29th</t>
  </si>
  <si>
    <t>Taxis-August 10th-28th</t>
  </si>
  <si>
    <t>Taxis-October 1st-24th</t>
  </si>
  <si>
    <t>Taxis-December 10th-11th</t>
  </si>
  <si>
    <t>Taxis-March  3rd-25th</t>
  </si>
  <si>
    <t>Taxis-April  3rd-23rd</t>
  </si>
  <si>
    <t>Taxis-May  29th</t>
  </si>
  <si>
    <t>Lunch x2</t>
  </si>
  <si>
    <t>Dinner x2</t>
  </si>
  <si>
    <t>Dinner (Toronto International Film Festival) x3</t>
  </si>
  <si>
    <t>Drinks (Toronto International Film Festival) x3</t>
  </si>
  <si>
    <t>Dinner after Movie Premier x8</t>
  </si>
  <si>
    <t>Breakfast Meeting with Producer of NZFC Film in Production x2</t>
  </si>
  <si>
    <t>Lunch Meeting with Producers x3</t>
  </si>
  <si>
    <t>Dinner Meeting with Producers x3</t>
  </si>
  <si>
    <t>Dinner Meeting with Selector for Venice Film Festival  x4</t>
  </si>
  <si>
    <t>Lunch Meeting  with Consultant x2</t>
  </si>
  <si>
    <t>Dinner Meeting with Producer x2</t>
  </si>
  <si>
    <t>Lunch Meeting with Consultant x2</t>
  </si>
  <si>
    <t>Lunch Meeting x2</t>
  </si>
  <si>
    <t>Breakfast Meeting with Producer x 2</t>
  </si>
  <si>
    <t>Drinks Meeting x2</t>
  </si>
  <si>
    <t xml:space="preserve">Coffee Meeting with Producers x3 </t>
  </si>
  <si>
    <t>Various Meetings with Producers x4</t>
  </si>
  <si>
    <t>Breakfast Meeting with Producer x2</t>
  </si>
  <si>
    <t xml:space="preserve">Meeting with Director/Producer x2 </t>
  </si>
  <si>
    <t>Breakfast Meeting with CE of FNZ x2</t>
  </si>
  <si>
    <t xml:space="preserve">Dinner with Producer x2 </t>
  </si>
  <si>
    <t>JANUARY</t>
  </si>
  <si>
    <t>FEBRUARY</t>
  </si>
  <si>
    <t>MARCH</t>
  </si>
  <si>
    <t>APRIL</t>
  </si>
  <si>
    <t>MAY</t>
  </si>
  <si>
    <t>JUNE</t>
  </si>
  <si>
    <t xml:space="preserve">Lunch meeting with TV Company x3 </t>
  </si>
  <si>
    <t>x4 Meetings with Producers</t>
  </si>
  <si>
    <t>Auckland/Wellington</t>
  </si>
  <si>
    <t>Coffee Meetings with Producers x2</t>
  </si>
  <si>
    <t>Breakfast Meeting with Distributor x2</t>
  </si>
  <si>
    <t>Tickets to Concert</t>
  </si>
  <si>
    <t>NZ Symphony Orchestra</t>
  </si>
  <si>
    <t>Unknown</t>
  </si>
  <si>
    <t>Tickets to Ballet - Coppelia</t>
  </si>
  <si>
    <t>NZ Ballet</t>
  </si>
  <si>
    <t>Meeting with Writer *1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</si>
</sst>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4" borderId="2" xfId="0" applyFill="1" applyBorder="1" applyAlignment="1"/>
    <xf numFmtId="0" fontId="0" fillId="0" borderId="4" xfId="0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6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9" xfId="0" applyFont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4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43" fontId="0" fillId="0" borderId="0" xfId="1" applyFont="1" applyBorder="1" applyAlignment="1">
      <alignment wrapText="1"/>
    </xf>
    <xf numFmtId="14" fontId="0" fillId="0" borderId="10" xfId="0" applyNumberFormat="1" applyBorder="1" applyAlignment="1">
      <alignment vertical="top" wrapText="1"/>
    </xf>
    <xf numFmtId="43" fontId="2" fillId="0" borderId="0" xfId="1" applyFont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0" applyNumberFormat="1" applyBorder="1" applyAlignment="1">
      <alignment wrapText="1"/>
    </xf>
    <xf numFmtId="43" fontId="2" fillId="4" borderId="2" xfId="1" applyFont="1" applyFill="1" applyBorder="1" applyAlignment="1"/>
    <xf numFmtId="14" fontId="0" fillId="0" borderId="10" xfId="0" applyNumberFormat="1" applyFont="1" applyBorder="1" applyAlignment="1">
      <alignment wrapText="1"/>
    </xf>
    <xf numFmtId="43" fontId="0" fillId="0" borderId="0" xfId="1" applyNumberFormat="1" applyFont="1" applyBorder="1" applyAlignment="1">
      <alignment wrapText="1"/>
    </xf>
    <xf numFmtId="43" fontId="0" fillId="0" borderId="0" xfId="1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43" fontId="2" fillId="0" borderId="0" xfId="1" applyFont="1" applyBorder="1" applyAlignment="1">
      <alignment vertical="center" wrapText="1"/>
    </xf>
    <xf numFmtId="43" fontId="2" fillId="0" borderId="15" xfId="1" applyFont="1" applyFill="1" applyBorder="1" applyAlignment="1">
      <alignment vertical="center" wrapText="1"/>
    </xf>
    <xf numFmtId="43" fontId="8" fillId="0" borderId="2" xfId="1" applyFont="1" applyBorder="1" applyAlignment="1">
      <alignment horizontal="centerContinuous" vertical="center" wrapText="1"/>
    </xf>
    <xf numFmtId="43" fontId="2" fillId="0" borderId="2" xfId="1" applyFont="1" applyBorder="1" applyAlignment="1">
      <alignment wrapText="1"/>
    </xf>
    <xf numFmtId="43" fontId="2" fillId="0" borderId="4" xfId="1" applyFont="1" applyBorder="1" applyAlignment="1">
      <alignment wrapText="1"/>
    </xf>
    <xf numFmtId="43" fontId="0" fillId="0" borderId="1" xfId="1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3" fontId="12" fillId="0" borderId="0" xfId="1" applyFont="1" applyBorder="1" applyAlignment="1">
      <alignment wrapText="1"/>
    </xf>
    <xf numFmtId="43" fontId="12" fillId="0" borderId="0" xfId="1" applyFont="1" applyBorder="1" applyAlignment="1">
      <alignment horizontal="left"/>
    </xf>
    <xf numFmtId="43" fontId="4" fillId="3" borderId="0" xfId="1" applyFont="1" applyFill="1" applyBorder="1" applyAlignment="1">
      <alignment vertical="center"/>
    </xf>
    <xf numFmtId="43" fontId="4" fillId="3" borderId="3" xfId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43" fontId="4" fillId="2" borderId="2" xfId="1" applyFont="1" applyFill="1" applyBorder="1" applyAlignment="1"/>
    <xf numFmtId="0" fontId="4" fillId="0" borderId="16" xfId="0" applyFont="1" applyFill="1" applyBorder="1" applyAlignment="1">
      <alignment vertical="center"/>
    </xf>
    <xf numFmtId="43" fontId="2" fillId="0" borderId="15" xfId="0" applyNumberFormat="1" applyFont="1" applyBorder="1" applyAlignment="1">
      <alignment vertical="center" wrapText="1"/>
    </xf>
    <xf numFmtId="43" fontId="11" fillId="0" borderId="3" xfId="0" applyNumberFormat="1" applyFont="1" applyBorder="1" applyAlignment="1">
      <alignment vertical="center" wrapText="1"/>
    </xf>
    <xf numFmtId="14" fontId="0" fillId="0" borderId="0" xfId="0" applyNumberFormat="1"/>
    <xf numFmtId="43" fontId="0" fillId="5" borderId="0" xfId="1" applyFont="1" applyFill="1" applyBorder="1" applyAlignment="1">
      <alignment wrapText="1"/>
    </xf>
    <xf numFmtId="0" fontId="10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0" borderId="7" xfId="0" applyBorder="1"/>
    <xf numFmtId="0" fontId="0" fillId="0" borderId="0" xfId="0" applyBorder="1" applyAlignment="1">
      <alignment vertical="center" wrapText="1"/>
    </xf>
    <xf numFmtId="8" fontId="0" fillId="0" borderId="0" xfId="0" applyNumberFormat="1"/>
    <xf numFmtId="0" fontId="0" fillId="0" borderId="0" xfId="0" applyFill="1"/>
    <xf numFmtId="0" fontId="0" fillId="0" borderId="14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5" fontId="7" fillId="0" borderId="0" xfId="0" applyNumberFormat="1" applyFont="1" applyBorder="1" applyAlignment="1">
      <alignment wrapText="1"/>
    </xf>
    <xf numFmtId="43" fontId="13" fillId="0" borderId="0" xfId="1" applyFont="1" applyBorder="1" applyAlignment="1">
      <alignment wrapText="1"/>
    </xf>
    <xf numFmtId="14" fontId="0" fillId="0" borderId="0" xfId="0" applyNumberForma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8" fontId="2" fillId="4" borderId="3" xfId="0" applyNumberFormat="1" applyFont="1" applyFill="1" applyBorder="1" applyAlignment="1"/>
    <xf numFmtId="14" fontId="0" fillId="0" borderId="0" xfId="0" applyNumberFormat="1" applyBorder="1" applyAlignment="1">
      <alignment horizontal="center" vertical="center" wrapText="1"/>
    </xf>
    <xf numFmtId="43" fontId="2" fillId="0" borderId="15" xfId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right" vertical="center" wrapText="1"/>
    </xf>
    <xf numFmtId="43" fontId="2" fillId="0" borderId="0" xfId="1" applyFont="1" applyBorder="1" applyAlignment="1">
      <alignment horizontal="left" vertical="center"/>
    </xf>
    <xf numFmtId="43" fontId="0" fillId="0" borderId="1" xfId="1" applyFont="1" applyFill="1" applyBorder="1" applyAlignment="1">
      <alignment wrapText="1"/>
    </xf>
    <xf numFmtId="43" fontId="14" fillId="0" borderId="0" xfId="1" applyFont="1" applyFill="1" applyBorder="1" applyAlignment="1">
      <alignment wrapText="1"/>
    </xf>
    <xf numFmtId="43" fontId="15" fillId="0" borderId="0" xfId="1" applyFont="1" applyBorder="1" applyAlignment="1">
      <alignment horizontal="left"/>
    </xf>
    <xf numFmtId="14" fontId="0" fillId="0" borderId="13" xfId="0" applyNumberFormat="1" applyFont="1" applyBorder="1" applyAlignment="1">
      <alignment wrapText="1"/>
    </xf>
    <xf numFmtId="8" fontId="0" fillId="0" borderId="1" xfId="0" applyNumberFormat="1" applyBorder="1"/>
    <xf numFmtId="8" fontId="0" fillId="0" borderId="0" xfId="0" applyNumberFormat="1" applyBorder="1"/>
    <xf numFmtId="14" fontId="0" fillId="0" borderId="8" xfId="0" applyNumberFormat="1" applyFont="1" applyBorder="1" applyAlignment="1">
      <alignment wrapText="1"/>
    </xf>
    <xf numFmtId="8" fontId="0" fillId="0" borderId="2" xfId="0" applyNumberFormat="1" applyBorder="1"/>
    <xf numFmtId="0" fontId="0" fillId="0" borderId="2" xfId="0" applyFont="1" applyFill="1" applyBorder="1" applyAlignment="1">
      <alignment wrapText="1"/>
    </xf>
    <xf numFmtId="43" fontId="0" fillId="0" borderId="1" xfId="0" applyNumberForma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4" xfId="0" applyBorder="1"/>
    <xf numFmtId="0" fontId="0" fillId="0" borderId="0" xfId="0" applyAlignment="1">
      <alignment horizontal="center" wrapText="1"/>
    </xf>
    <xf numFmtId="43" fontId="0" fillId="0" borderId="3" xfId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1" xfId="0" applyFill="1" applyBorder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0" xfId="0" quotePrefix="1" applyNumberForma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4" fontId="0" fillId="0" borderId="10" xfId="0" applyNumberFormat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top" wrapText="1"/>
    </xf>
    <xf numFmtId="14" fontId="12" fillId="0" borderId="10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top" wrapText="1"/>
    </xf>
    <xf numFmtId="14" fontId="0" fillId="0" borderId="13" xfId="0" applyNumberFormat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12" fillId="0" borderId="10" xfId="0" applyNumberFormat="1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top" wrapText="1"/>
    </xf>
    <xf numFmtId="14" fontId="0" fillId="5" borderId="0" xfId="0" applyNumberForma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10" xfId="0" applyFont="1" applyBorder="1" applyAlignment="1">
      <alignment horizontal="center" wrapText="1"/>
    </xf>
    <xf numFmtId="0" fontId="0" fillId="0" borderId="13" xfId="0" applyBorder="1" applyAlignment="1">
      <alignment horizontal="center" vertical="top" wrapText="1"/>
    </xf>
    <xf numFmtId="0" fontId="0" fillId="6" borderId="0" xfId="0" applyFont="1" applyFill="1" applyBorder="1" applyAlignment="1">
      <alignment wrapText="1"/>
    </xf>
    <xf numFmtId="0" fontId="0" fillId="6" borderId="0" xfId="0" applyFill="1" applyAlignment="1">
      <alignment wrapText="1"/>
    </xf>
    <xf numFmtId="14" fontId="0" fillId="6" borderId="10" xfId="0" applyNumberFormat="1" applyFont="1" applyFill="1" applyBorder="1" applyAlignment="1">
      <alignment wrapText="1"/>
    </xf>
    <xf numFmtId="8" fontId="0" fillId="6" borderId="0" xfId="0" applyNumberFormat="1" applyFill="1"/>
    <xf numFmtId="0" fontId="0" fillId="6" borderId="7" xfId="0" applyFont="1" applyFill="1" applyBorder="1" applyAlignment="1">
      <alignment wrapText="1"/>
    </xf>
    <xf numFmtId="8" fontId="0" fillId="0" borderId="0" xfId="0" applyNumberFormat="1" applyFill="1"/>
    <xf numFmtId="0" fontId="0" fillId="0" borderId="0" xfId="0" applyFill="1" applyAlignment="1">
      <alignment wrapText="1"/>
    </xf>
    <xf numFmtId="0" fontId="0" fillId="6" borderId="0" xfId="0" applyFont="1" applyFill="1" applyBorder="1"/>
    <xf numFmtId="8" fontId="0" fillId="6" borderId="1" xfId="0" applyNumberFormat="1" applyFill="1" applyBorder="1"/>
    <xf numFmtId="0" fontId="0" fillId="6" borderId="1" xfId="0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0" fillId="6" borderId="14" xfId="0" applyFont="1" applyFill="1" applyBorder="1" applyAlignment="1">
      <alignment wrapText="1"/>
    </xf>
    <xf numFmtId="14" fontId="0" fillId="0" borderId="0" xfId="0" applyNumberFormat="1" applyFont="1" applyBorder="1" applyAlignment="1">
      <alignment wrapText="1"/>
    </xf>
    <xf numFmtId="8" fontId="0" fillId="0" borderId="0" xfId="0" applyNumberFormat="1" applyFont="1" applyBorder="1" applyAlignment="1">
      <alignment wrapText="1"/>
    </xf>
    <xf numFmtId="14" fontId="0" fillId="6" borderId="0" xfId="0" applyNumberFormat="1" applyFont="1" applyFill="1" applyBorder="1" applyAlignment="1">
      <alignment wrapText="1"/>
    </xf>
    <xf numFmtId="8" fontId="0" fillId="6" borderId="0" xfId="0" applyNumberFormat="1" applyFont="1" applyFill="1" applyBorder="1" applyAlignment="1">
      <alignment wrapText="1"/>
    </xf>
    <xf numFmtId="8" fontId="0" fillId="6" borderId="0" xfId="0" applyNumberFormat="1" applyFill="1" applyBorder="1"/>
    <xf numFmtId="0" fontId="0" fillId="6" borderId="0" xfId="0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0" fillId="6" borderId="7" xfId="0" applyNumberFormat="1" applyFont="1" applyFill="1" applyBorder="1" applyAlignment="1">
      <alignment wrapText="1"/>
    </xf>
    <xf numFmtId="8" fontId="0" fillId="0" borderId="2" xfId="0" applyNumberFormat="1" applyFill="1" applyBorder="1"/>
    <xf numFmtId="0" fontId="0" fillId="0" borderId="9" xfId="0" applyFont="1" applyFill="1" applyBorder="1" applyAlignment="1">
      <alignment wrapText="1"/>
    </xf>
    <xf numFmtId="14" fontId="14" fillId="0" borderId="8" xfId="0" applyNumberFormat="1" applyFont="1" applyFill="1" applyBorder="1" applyAlignment="1">
      <alignment horizontal="right" wrapText="1"/>
    </xf>
    <xf numFmtId="14" fontId="14" fillId="0" borderId="5" xfId="0" applyNumberFormat="1" applyFont="1" applyFill="1" applyBorder="1" applyAlignment="1">
      <alignment horizontal="right" wrapText="1"/>
    </xf>
    <xf numFmtId="8" fontId="0" fillId="0" borderId="3" xfId="0" applyNumberFormat="1" applyFill="1" applyBorder="1"/>
    <xf numFmtId="0" fontId="0" fillId="0" borderId="3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14" fontId="14" fillId="0" borderId="1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/>
    </xf>
    <xf numFmtId="0" fontId="0" fillId="0" borderId="7" xfId="0" applyFont="1" applyFill="1" applyBorder="1"/>
    <xf numFmtId="14" fontId="14" fillId="0" borderId="0" xfId="0" applyNumberFormat="1" applyFont="1" applyBorder="1" applyAlignment="1">
      <alignment horizontal="right"/>
    </xf>
    <xf numFmtId="0" fontId="0" fillId="0" borderId="0" xfId="0" applyFill="1" applyAlignment="1">
      <alignment vertical="center" wrapText="1"/>
    </xf>
    <xf numFmtId="14" fontId="0" fillId="0" borderId="1" xfId="0" applyNumberFormat="1" applyFont="1" applyBorder="1" applyAlignment="1">
      <alignment wrapText="1"/>
    </xf>
    <xf numFmtId="14" fontId="0" fillId="6" borderId="1" xfId="0" applyNumberFormat="1" applyFont="1" applyFill="1" applyBorder="1" applyAlignment="1">
      <alignment wrapText="1"/>
    </xf>
    <xf numFmtId="14" fontId="16" fillId="0" borderId="10" xfId="0" applyNumberFormat="1" applyFont="1" applyBorder="1" applyAlignment="1">
      <alignment vertical="top" wrapText="1"/>
    </xf>
    <xf numFmtId="43" fontId="16" fillId="0" borderId="0" xfId="1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2" fontId="16" fillId="0" borderId="0" xfId="0" applyNumberFormat="1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7" fillId="0" borderId="10" xfId="0" applyFont="1" applyBorder="1" applyAlignment="1">
      <alignment horizontal="centerContinuous" wrapText="1"/>
    </xf>
    <xf numFmtId="0" fontId="7" fillId="0" borderId="0" xfId="0" applyFont="1" applyBorder="1" applyAlignment="1">
      <alignment horizontal="centerContinuous" wrapText="1"/>
    </xf>
    <xf numFmtId="0" fontId="7" fillId="0" borderId="7" xfId="0" applyFont="1" applyBorder="1" applyAlignment="1">
      <alignment horizontal="centerContinuous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74"/>
  <sheetViews>
    <sheetView tabSelected="1" zoomScaleNormal="100" workbookViewId="0">
      <selection activeCell="F13" sqref="F13"/>
    </sheetView>
  </sheetViews>
  <sheetFormatPr defaultColWidth="9.140625" defaultRowHeight="12.75" x14ac:dyDescent="0.2"/>
  <cols>
    <col min="1" max="1" width="29.7109375" style="174" bestFit="1" customWidth="1"/>
    <col min="2" max="2" width="25.42578125" style="88" customWidth="1"/>
    <col min="3" max="3" width="27.42578125" style="2" customWidth="1"/>
    <col min="4" max="4" width="44.7109375" style="2" customWidth="1"/>
    <col min="5" max="5" width="40.42578125" style="2" bestFit="1" customWidth="1"/>
    <col min="6" max="16384" width="9.140625" style="2"/>
  </cols>
  <sheetData>
    <row r="1" spans="1:5" s="5" customFormat="1" ht="36" customHeight="1" x14ac:dyDescent="0.2">
      <c r="A1" s="155" t="s">
        <v>0</v>
      </c>
      <c r="B1" s="134" t="s">
        <v>1</v>
      </c>
      <c r="C1" s="74"/>
      <c r="D1" s="74"/>
      <c r="E1" s="68"/>
    </row>
    <row r="2" spans="1:5" s="5" customFormat="1" ht="51" x14ac:dyDescent="0.2">
      <c r="A2" s="156" t="s">
        <v>2</v>
      </c>
      <c r="B2" s="132" t="s">
        <v>65</v>
      </c>
      <c r="C2" s="133" t="s">
        <v>3</v>
      </c>
      <c r="D2" s="75" t="s">
        <v>85</v>
      </c>
      <c r="E2" s="75"/>
    </row>
    <row r="3" spans="1:5" s="5" customFormat="1" ht="35.25" customHeight="1" x14ac:dyDescent="0.2">
      <c r="A3" s="157" t="s">
        <v>4</v>
      </c>
      <c r="B3" s="98"/>
      <c r="C3" s="77"/>
      <c r="D3" s="77"/>
      <c r="E3" s="78"/>
    </row>
    <row r="4" spans="1:5" s="6" customFormat="1" ht="15.75" x14ac:dyDescent="0.2">
      <c r="A4" s="158" t="s">
        <v>5</v>
      </c>
      <c r="B4" s="105" t="s">
        <v>6</v>
      </c>
      <c r="C4" s="7"/>
      <c r="D4" s="7"/>
      <c r="E4" s="17"/>
    </row>
    <row r="5" spans="1:5" s="5" customFormat="1" ht="25.5" x14ac:dyDescent="0.2">
      <c r="A5" s="159" t="s">
        <v>7</v>
      </c>
      <c r="B5" s="99" t="s">
        <v>8</v>
      </c>
      <c r="C5" s="3" t="s">
        <v>9</v>
      </c>
      <c r="D5" s="3" t="s">
        <v>10</v>
      </c>
      <c r="E5" s="18" t="s">
        <v>11</v>
      </c>
    </row>
    <row r="6" spans="1:5" x14ac:dyDescent="0.2">
      <c r="A6" s="160"/>
      <c r="B6" s="85"/>
      <c r="C6" s="13"/>
      <c r="D6" s="13"/>
      <c r="E6" s="20"/>
    </row>
    <row r="7" spans="1:5" x14ac:dyDescent="0.2">
      <c r="A7" s="161" t="s">
        <v>54</v>
      </c>
      <c r="B7" s="85">
        <f>1537.03+427.11</f>
        <v>1964.1399999999999</v>
      </c>
      <c r="C7" s="13" t="s">
        <v>58</v>
      </c>
      <c r="D7" s="13" t="s">
        <v>59</v>
      </c>
      <c r="E7" s="20" t="s">
        <v>57</v>
      </c>
    </row>
    <row r="8" spans="1:5" ht="24.75" customHeight="1" x14ac:dyDescent="0.2">
      <c r="A8" s="161" t="s">
        <v>70</v>
      </c>
      <c r="B8" s="101">
        <v>114.91</v>
      </c>
      <c r="C8" s="13" t="s">
        <v>69</v>
      </c>
      <c r="D8" s="13" t="s">
        <v>104</v>
      </c>
      <c r="E8" s="20" t="s">
        <v>71</v>
      </c>
    </row>
    <row r="9" spans="1:5" ht="15" customHeight="1" x14ac:dyDescent="0.2">
      <c r="A9" s="153"/>
      <c r="B9" s="104">
        <f>SUM(B7:B8)</f>
        <v>2079.0499999999997</v>
      </c>
      <c r="C9" s="13"/>
      <c r="D9" s="13"/>
      <c r="E9" s="20"/>
    </row>
    <row r="10" spans="1:5" s="6" customFormat="1" ht="15.75" x14ac:dyDescent="0.2">
      <c r="A10" s="162" t="s">
        <v>5</v>
      </c>
      <c r="B10" s="106" t="s">
        <v>13</v>
      </c>
      <c r="C10" s="8"/>
      <c r="D10" s="8"/>
      <c r="E10" s="21"/>
    </row>
    <row r="11" spans="1:5" s="5" customFormat="1" ht="25.5" x14ac:dyDescent="0.2">
      <c r="A11" s="159" t="s">
        <v>7</v>
      </c>
      <c r="B11" s="99" t="s">
        <v>8</v>
      </c>
      <c r="C11" s="3" t="s">
        <v>9</v>
      </c>
      <c r="D11" s="3" t="s">
        <v>10</v>
      </c>
      <c r="E11" s="18" t="s">
        <v>11</v>
      </c>
    </row>
    <row r="12" spans="1:5" x14ac:dyDescent="0.2">
      <c r="A12" s="160"/>
      <c r="B12" s="85"/>
      <c r="C12" s="13"/>
      <c r="D12" s="13"/>
      <c r="E12" s="20"/>
    </row>
    <row r="13" spans="1:5" ht="13.15" customHeight="1" x14ac:dyDescent="0.2">
      <c r="A13" s="221" t="s">
        <v>54</v>
      </c>
      <c r="B13" s="85">
        <v>9618.58</v>
      </c>
      <c r="C13" s="223" t="s">
        <v>58</v>
      </c>
      <c r="D13" s="127" t="s">
        <v>14</v>
      </c>
      <c r="E13" s="128" t="s">
        <v>55</v>
      </c>
    </row>
    <row r="14" spans="1:5" x14ac:dyDescent="0.2">
      <c r="A14" s="221"/>
      <c r="B14" s="85"/>
      <c r="C14" s="223"/>
      <c r="D14" s="13" t="s">
        <v>59</v>
      </c>
      <c r="E14" s="20" t="s">
        <v>57</v>
      </c>
    </row>
    <row r="15" spans="1:5" x14ac:dyDescent="0.2">
      <c r="A15" s="153"/>
      <c r="B15" s="101">
        <v>655.86</v>
      </c>
      <c r="C15" s="131"/>
      <c r="D15" s="127" t="s">
        <v>56</v>
      </c>
      <c r="E15" s="128" t="s">
        <v>57</v>
      </c>
    </row>
    <row r="16" spans="1:5" x14ac:dyDescent="0.2">
      <c r="A16" s="153"/>
      <c r="B16" s="136">
        <f>SUM(B13:B15)</f>
        <v>10274.44</v>
      </c>
      <c r="C16" s="127"/>
      <c r="D16" s="127"/>
      <c r="E16" s="128"/>
    </row>
    <row r="17" spans="1:5" x14ac:dyDescent="0.2">
      <c r="A17" s="163"/>
      <c r="B17" s="85"/>
      <c r="C17" s="118"/>
      <c r="D17" s="13"/>
      <c r="E17" s="20"/>
    </row>
    <row r="18" spans="1:5" ht="13.15" customHeight="1" x14ac:dyDescent="0.2">
      <c r="A18" s="221" t="s">
        <v>49</v>
      </c>
      <c r="B18" s="85">
        <v>10967.38</v>
      </c>
      <c r="C18" s="222" t="s">
        <v>50</v>
      </c>
      <c r="D18" s="13" t="s">
        <v>14</v>
      </c>
      <c r="E18" s="20" t="s">
        <v>51</v>
      </c>
    </row>
    <row r="19" spans="1:5" x14ac:dyDescent="0.2">
      <c r="A19" s="221"/>
      <c r="B19" s="85">
        <v>2054.79</v>
      </c>
      <c r="C19" s="222"/>
      <c r="D19" s="13" t="s">
        <v>52</v>
      </c>
      <c r="E19" s="20" t="s">
        <v>44</v>
      </c>
    </row>
    <row r="20" spans="1:5" x14ac:dyDescent="0.2">
      <c r="A20" s="221"/>
      <c r="B20" s="93">
        <f>805.48-85.69</f>
        <v>719.79</v>
      </c>
      <c r="C20" s="222"/>
      <c r="D20" s="122" t="s">
        <v>53</v>
      </c>
      <c r="E20" s="20" t="s">
        <v>44</v>
      </c>
    </row>
    <row r="21" spans="1:5" x14ac:dyDescent="0.2">
      <c r="A21" s="160"/>
      <c r="B21" s="135"/>
      <c r="C21" s="13"/>
      <c r="D21" s="13" t="s">
        <v>66</v>
      </c>
      <c r="E21" s="20" t="s">
        <v>44</v>
      </c>
    </row>
    <row r="22" spans="1:5" x14ac:dyDescent="0.2">
      <c r="A22" s="160"/>
      <c r="B22" s="136">
        <f>SUM(B18:B21)</f>
        <v>13741.96</v>
      </c>
      <c r="C22" s="13"/>
      <c r="D22" s="13"/>
      <c r="E22" s="20"/>
    </row>
    <row r="23" spans="1:5" x14ac:dyDescent="0.2">
      <c r="A23" s="161"/>
      <c r="B23" s="93"/>
      <c r="C23" s="102"/>
      <c r="D23" s="13"/>
      <c r="E23" s="20"/>
    </row>
    <row r="24" spans="1:5" ht="13.15" customHeight="1" x14ac:dyDescent="0.2">
      <c r="A24" s="221" t="s">
        <v>70</v>
      </c>
      <c r="B24" s="93">
        <v>8699.98</v>
      </c>
      <c r="C24" s="222" t="s">
        <v>69</v>
      </c>
      <c r="D24" s="13" t="s">
        <v>14</v>
      </c>
      <c r="E24" s="20" t="s">
        <v>72</v>
      </c>
    </row>
    <row r="25" spans="1:5" x14ac:dyDescent="0.2">
      <c r="A25" s="221"/>
      <c r="B25" s="93">
        <v>4382.41</v>
      </c>
      <c r="C25" s="222"/>
      <c r="D25" s="13" t="s">
        <v>52</v>
      </c>
      <c r="E25" s="20" t="s">
        <v>71</v>
      </c>
    </row>
    <row r="26" spans="1:5" x14ac:dyDescent="0.2">
      <c r="A26" s="221"/>
      <c r="B26" s="93">
        <v>1160.42</v>
      </c>
      <c r="C26" s="222"/>
      <c r="D26" s="122" t="s">
        <v>73</v>
      </c>
      <c r="E26" s="20" t="s">
        <v>71</v>
      </c>
    </row>
    <row r="27" spans="1:5" x14ac:dyDescent="0.2">
      <c r="A27" s="160"/>
      <c r="B27" s="135"/>
      <c r="C27" s="13"/>
      <c r="D27" s="13" t="s">
        <v>66</v>
      </c>
      <c r="E27" s="20" t="s">
        <v>71</v>
      </c>
    </row>
    <row r="28" spans="1:5" x14ac:dyDescent="0.2">
      <c r="A28" s="160"/>
      <c r="B28" s="136">
        <f>SUM(B24:B27)</f>
        <v>14242.81</v>
      </c>
      <c r="C28" s="13"/>
      <c r="D28" s="13"/>
      <c r="E28" s="20"/>
    </row>
    <row r="29" spans="1:5" ht="15" customHeight="1" x14ac:dyDescent="0.2">
      <c r="A29" s="164" t="s">
        <v>41</v>
      </c>
      <c r="B29" s="137">
        <f>B16+B22+B28</f>
        <v>38259.21</v>
      </c>
      <c r="C29" s="13"/>
      <c r="D29" s="13"/>
      <c r="E29" s="20"/>
    </row>
    <row r="30" spans="1:5" s="6" customFormat="1" ht="15.75" x14ac:dyDescent="0.2">
      <c r="A30" s="165" t="s">
        <v>15</v>
      </c>
      <c r="B30" s="107" t="s">
        <v>6</v>
      </c>
      <c r="C30" s="12"/>
      <c r="D30" s="12"/>
      <c r="E30" s="22"/>
    </row>
    <row r="31" spans="1:5" s="5" customFormat="1" ht="25.5" customHeight="1" x14ac:dyDescent="0.2">
      <c r="A31" s="159" t="s">
        <v>7</v>
      </c>
      <c r="B31" s="99" t="s">
        <v>8</v>
      </c>
      <c r="C31" s="3" t="s">
        <v>16</v>
      </c>
      <c r="D31" s="3" t="s">
        <v>17</v>
      </c>
      <c r="E31" s="18" t="s">
        <v>11</v>
      </c>
    </row>
    <row r="32" spans="1:5" x14ac:dyDescent="0.2">
      <c r="A32" s="166">
        <v>41721</v>
      </c>
      <c r="B32" s="149">
        <v>25.9</v>
      </c>
      <c r="C32" s="150" t="s">
        <v>86</v>
      </c>
      <c r="D32" s="150" t="s">
        <v>22</v>
      </c>
      <c r="E32" s="151" t="s">
        <v>18</v>
      </c>
    </row>
    <row r="33" spans="1:5" x14ac:dyDescent="0.2">
      <c r="A33" s="167">
        <v>41737</v>
      </c>
      <c r="B33" s="101">
        <v>21.2</v>
      </c>
      <c r="C33" s="1" t="s">
        <v>86</v>
      </c>
      <c r="D33" s="1" t="s">
        <v>22</v>
      </c>
      <c r="E33" s="26" t="s">
        <v>18</v>
      </c>
    </row>
    <row r="34" spans="1:5" x14ac:dyDescent="0.2">
      <c r="A34" s="168">
        <v>41800</v>
      </c>
      <c r="B34" s="88">
        <v>87</v>
      </c>
      <c r="C34" s="129" t="s">
        <v>86</v>
      </c>
      <c r="D34" t="s">
        <v>87</v>
      </c>
      <c r="E34" s="117" t="s">
        <v>12</v>
      </c>
    </row>
    <row r="35" spans="1:5" x14ac:dyDescent="0.2">
      <c r="A35" s="161"/>
      <c r="B35" s="101"/>
      <c r="C35" s="13"/>
      <c r="D35" s="13"/>
      <c r="E35" s="20"/>
    </row>
    <row r="36" spans="1:5" ht="15" customHeight="1" x14ac:dyDescent="0.2">
      <c r="A36" s="169" t="s">
        <v>42</v>
      </c>
      <c r="B36" s="103">
        <f>SUM(B32:B35)</f>
        <v>134.1</v>
      </c>
      <c r="C36" s="13"/>
      <c r="D36" s="13"/>
      <c r="E36" s="20"/>
    </row>
    <row r="37" spans="1:5" s="6" customFormat="1" ht="30" customHeight="1" x14ac:dyDescent="0.25">
      <c r="A37" s="170" t="s">
        <v>19</v>
      </c>
      <c r="B37" s="108" t="s">
        <v>20</v>
      </c>
      <c r="C37" s="4"/>
      <c r="D37" s="4"/>
      <c r="E37" s="23"/>
    </row>
    <row r="38" spans="1:5" s="5" customFormat="1" ht="25.5" x14ac:dyDescent="0.2">
      <c r="A38" s="159" t="s">
        <v>7</v>
      </c>
      <c r="B38" s="99" t="s">
        <v>8</v>
      </c>
      <c r="C38" s="3" t="s">
        <v>9</v>
      </c>
      <c r="D38" s="3" t="s">
        <v>10</v>
      </c>
      <c r="E38" s="18" t="s">
        <v>11</v>
      </c>
    </row>
    <row r="39" spans="1:5" ht="13.9" customHeight="1" x14ac:dyDescent="0.2">
      <c r="A39" s="171"/>
      <c r="B39" s="113"/>
      <c r="C39" s="114"/>
      <c r="D39" s="115"/>
      <c r="E39" s="116"/>
    </row>
    <row r="40" spans="1:5" x14ac:dyDescent="0.2">
      <c r="A40" s="154" t="s">
        <v>90</v>
      </c>
      <c r="B40" s="93">
        <v>706.23</v>
      </c>
      <c r="C40" s="129" t="s">
        <v>86</v>
      </c>
      <c r="D40" s="14" t="s">
        <v>105</v>
      </c>
      <c r="E40" s="94" t="s">
        <v>18</v>
      </c>
    </row>
    <row r="41" spans="1:5" x14ac:dyDescent="0.2">
      <c r="A41" s="154" t="s">
        <v>90</v>
      </c>
      <c r="B41" s="93">
        <v>1704.35</v>
      </c>
      <c r="C41" s="129" t="s">
        <v>86</v>
      </c>
      <c r="D41" s="14" t="s">
        <v>106</v>
      </c>
      <c r="E41" s="94" t="s">
        <v>18</v>
      </c>
    </row>
    <row r="42" spans="1:5" x14ac:dyDescent="0.2">
      <c r="A42" s="154" t="s">
        <v>90</v>
      </c>
      <c r="B42" s="93">
        <v>711.83</v>
      </c>
      <c r="C42" s="129" t="s">
        <v>86</v>
      </c>
      <c r="D42" s="14" t="s">
        <v>107</v>
      </c>
      <c r="E42" s="94" t="s">
        <v>18</v>
      </c>
    </row>
    <row r="43" spans="1:5" x14ac:dyDescent="0.2">
      <c r="A43" s="154" t="s">
        <v>91</v>
      </c>
      <c r="B43" s="93">
        <v>359.7</v>
      </c>
      <c r="C43" s="129" t="s">
        <v>86</v>
      </c>
      <c r="D43" s="14" t="s">
        <v>123</v>
      </c>
      <c r="E43" s="94" t="s">
        <v>18</v>
      </c>
    </row>
    <row r="44" spans="1:5" x14ac:dyDescent="0.2">
      <c r="A44" s="154" t="s">
        <v>91</v>
      </c>
      <c r="B44" s="93">
        <v>890.99</v>
      </c>
      <c r="C44" s="129" t="s">
        <v>86</v>
      </c>
      <c r="D44" s="14" t="s">
        <v>108</v>
      </c>
      <c r="E44" s="94" t="s">
        <v>18</v>
      </c>
    </row>
    <row r="45" spans="1:5" x14ac:dyDescent="0.2">
      <c r="A45" s="154" t="s">
        <v>91</v>
      </c>
      <c r="B45" s="93">
        <v>449.8</v>
      </c>
      <c r="C45" s="129" t="s">
        <v>86</v>
      </c>
      <c r="D45" s="14" t="s">
        <v>109</v>
      </c>
      <c r="E45" s="94" t="s">
        <v>18</v>
      </c>
    </row>
    <row r="46" spans="1:5" x14ac:dyDescent="0.2">
      <c r="A46" s="154" t="s">
        <v>92</v>
      </c>
      <c r="B46" s="93">
        <v>43.81</v>
      </c>
      <c r="C46" s="129" t="s">
        <v>86</v>
      </c>
      <c r="D46" s="14" t="s">
        <v>110</v>
      </c>
      <c r="E46" s="94" t="s">
        <v>12</v>
      </c>
    </row>
    <row r="47" spans="1:5" x14ac:dyDescent="0.2">
      <c r="A47" s="154" t="s">
        <v>93</v>
      </c>
      <c r="B47" s="93">
        <v>428.7</v>
      </c>
      <c r="C47" s="129" t="s">
        <v>86</v>
      </c>
      <c r="D47" s="14" t="s">
        <v>124</v>
      </c>
      <c r="E47" s="94" t="s">
        <v>68</v>
      </c>
    </row>
    <row r="48" spans="1:5" x14ac:dyDescent="0.2">
      <c r="A48" s="154" t="s">
        <v>93</v>
      </c>
      <c r="B48" s="93">
        <v>1582.88</v>
      </c>
      <c r="C48" s="129" t="s">
        <v>86</v>
      </c>
      <c r="D48" s="14" t="s">
        <v>111</v>
      </c>
      <c r="E48" s="94" t="s">
        <v>68</v>
      </c>
    </row>
    <row r="49" spans="1:5" x14ac:dyDescent="0.2">
      <c r="A49" s="154" t="s">
        <v>93</v>
      </c>
      <c r="B49" s="93">
        <v>572.03</v>
      </c>
      <c r="C49" s="129" t="s">
        <v>86</v>
      </c>
      <c r="D49" s="14" t="s">
        <v>112</v>
      </c>
      <c r="E49" s="94" t="s">
        <v>68</v>
      </c>
    </row>
    <row r="50" spans="1:5" x14ac:dyDescent="0.2">
      <c r="A50" s="154" t="s">
        <v>94</v>
      </c>
      <c r="B50" s="93">
        <v>83.01</v>
      </c>
      <c r="C50" s="129" t="s">
        <v>86</v>
      </c>
      <c r="D50" s="14" t="s">
        <v>125</v>
      </c>
      <c r="E50" s="94" t="s">
        <v>18</v>
      </c>
    </row>
    <row r="51" spans="1:5" x14ac:dyDescent="0.2">
      <c r="A51" s="154" t="s">
        <v>94</v>
      </c>
      <c r="B51" s="93">
        <v>458.55</v>
      </c>
      <c r="C51" s="129" t="s">
        <v>86</v>
      </c>
      <c r="D51" s="14" t="s">
        <v>113</v>
      </c>
      <c r="E51" s="94" t="s">
        <v>18</v>
      </c>
    </row>
    <row r="52" spans="1:5" x14ac:dyDescent="0.2">
      <c r="A52" s="154" t="s">
        <v>94</v>
      </c>
      <c r="B52" s="93">
        <v>211.03</v>
      </c>
      <c r="C52" s="129" t="s">
        <v>86</v>
      </c>
      <c r="D52" s="14" t="s">
        <v>114</v>
      </c>
      <c r="E52" s="94" t="s">
        <v>18</v>
      </c>
    </row>
    <row r="53" spans="1:5" x14ac:dyDescent="0.2">
      <c r="A53" s="154" t="s">
        <v>95</v>
      </c>
      <c r="B53" s="93">
        <v>23.3</v>
      </c>
      <c r="C53" s="129" t="s">
        <v>86</v>
      </c>
      <c r="D53" s="14" t="s">
        <v>115</v>
      </c>
      <c r="E53" s="94" t="s">
        <v>18</v>
      </c>
    </row>
    <row r="54" spans="1:5" x14ac:dyDescent="0.2">
      <c r="A54" s="154" t="s">
        <v>95</v>
      </c>
      <c r="B54" s="93">
        <v>458.55</v>
      </c>
      <c r="C54" s="129" t="s">
        <v>86</v>
      </c>
      <c r="D54" s="14" t="s">
        <v>116</v>
      </c>
      <c r="E54" s="94" t="s">
        <v>18</v>
      </c>
    </row>
    <row r="55" spans="1:5" x14ac:dyDescent="0.2">
      <c r="A55" s="154" t="s">
        <v>95</v>
      </c>
      <c r="B55" s="93">
        <v>211.03</v>
      </c>
      <c r="C55" s="129" t="s">
        <v>86</v>
      </c>
      <c r="D55" s="14" t="s">
        <v>117</v>
      </c>
      <c r="E55" s="94" t="s">
        <v>18</v>
      </c>
    </row>
    <row r="56" spans="1:5" x14ac:dyDescent="0.2">
      <c r="A56" s="154" t="s">
        <v>97</v>
      </c>
      <c r="B56" s="93">
        <v>224.81</v>
      </c>
      <c r="C56" s="129" t="s">
        <v>86</v>
      </c>
      <c r="D56" s="14" t="s">
        <v>96</v>
      </c>
      <c r="E56" s="94" t="s">
        <v>12</v>
      </c>
    </row>
    <row r="57" spans="1:5" x14ac:dyDescent="0.2">
      <c r="A57" s="154" t="s">
        <v>98</v>
      </c>
      <c r="B57" s="93">
        <v>344.98</v>
      </c>
      <c r="C57" s="129" t="s">
        <v>86</v>
      </c>
      <c r="D57" s="14" t="s">
        <v>126</v>
      </c>
      <c r="E57" s="94" t="s">
        <v>18</v>
      </c>
    </row>
    <row r="58" spans="1:5" x14ac:dyDescent="0.2">
      <c r="A58" s="154" t="s">
        <v>98</v>
      </c>
      <c r="B58" s="93">
        <v>412.15</v>
      </c>
      <c r="C58" s="129" t="s">
        <v>86</v>
      </c>
      <c r="D58" s="14" t="s">
        <v>119</v>
      </c>
      <c r="E58" s="94" t="s">
        <v>18</v>
      </c>
    </row>
    <row r="59" spans="1:5" x14ac:dyDescent="0.2">
      <c r="A59" s="154" t="s">
        <v>98</v>
      </c>
      <c r="B59" s="93">
        <v>165</v>
      </c>
      <c r="C59" s="129" t="s">
        <v>86</v>
      </c>
      <c r="D59" s="14" t="s">
        <v>118</v>
      </c>
      <c r="E59" s="94" t="s">
        <v>18</v>
      </c>
    </row>
    <row r="60" spans="1:5" x14ac:dyDescent="0.2">
      <c r="A60" s="154" t="s">
        <v>99</v>
      </c>
      <c r="B60" s="93">
        <v>368.18</v>
      </c>
      <c r="C60" s="129" t="s">
        <v>86</v>
      </c>
      <c r="D60" s="14" t="s">
        <v>127</v>
      </c>
      <c r="E60" s="94" t="s">
        <v>18</v>
      </c>
    </row>
    <row r="61" spans="1:5" x14ac:dyDescent="0.2">
      <c r="A61" s="154" t="s">
        <v>99</v>
      </c>
      <c r="B61" s="93">
        <v>1108.19</v>
      </c>
      <c r="C61" s="129" t="s">
        <v>86</v>
      </c>
      <c r="D61" s="14" t="s">
        <v>120</v>
      </c>
      <c r="E61" s="94" t="s">
        <v>18</v>
      </c>
    </row>
    <row r="62" spans="1:5" x14ac:dyDescent="0.2">
      <c r="A62" s="154" t="s">
        <v>99</v>
      </c>
      <c r="B62" s="93">
        <v>449.5</v>
      </c>
      <c r="C62" s="129" t="s">
        <v>86</v>
      </c>
      <c r="D62" s="14" t="s">
        <v>121</v>
      </c>
      <c r="E62" s="94" t="s">
        <v>18</v>
      </c>
    </row>
    <row r="63" spans="1:5" x14ac:dyDescent="0.2">
      <c r="A63" s="154" t="s">
        <v>101</v>
      </c>
      <c r="B63" s="93">
        <v>193.2</v>
      </c>
      <c r="C63" s="129" t="s">
        <v>86</v>
      </c>
      <c r="D63" s="14" t="s">
        <v>128</v>
      </c>
      <c r="E63" s="94" t="s">
        <v>100</v>
      </c>
    </row>
    <row r="64" spans="1:5" x14ac:dyDescent="0.2">
      <c r="A64" s="154" t="s">
        <v>101</v>
      </c>
      <c r="B64" s="93">
        <v>458.55</v>
      </c>
      <c r="C64" s="129" t="s">
        <v>86</v>
      </c>
      <c r="D64" s="14" t="s">
        <v>122</v>
      </c>
      <c r="E64" s="94" t="s">
        <v>100</v>
      </c>
    </row>
    <row r="65" spans="1:5" x14ac:dyDescent="0.2">
      <c r="A65" s="154" t="s">
        <v>103</v>
      </c>
      <c r="B65" s="93">
        <v>396.9</v>
      </c>
      <c r="C65" s="129" t="s">
        <v>86</v>
      </c>
      <c r="D65" s="14" t="s">
        <v>102</v>
      </c>
      <c r="E65" s="94" t="s">
        <v>12</v>
      </c>
    </row>
    <row r="66" spans="1:5" x14ac:dyDescent="0.2">
      <c r="A66" s="164" t="s">
        <v>43</v>
      </c>
      <c r="B66" s="103">
        <f>SUM(B40:B65)</f>
        <v>13017.249999999998</v>
      </c>
      <c r="C66" s="13"/>
      <c r="E66" s="20"/>
    </row>
    <row r="67" spans="1:5" ht="30" x14ac:dyDescent="0.2">
      <c r="A67" s="172" t="s">
        <v>83</v>
      </c>
      <c r="B67" s="90">
        <f>SUM(B9+B16+B22+B28+B36+B66)</f>
        <v>53489.609999999993</v>
      </c>
      <c r="C67" s="15"/>
      <c r="D67" s="15"/>
      <c r="E67" s="24"/>
    </row>
    <row r="68" spans="1:5" ht="13.5" thickBot="1" x14ac:dyDescent="0.25">
      <c r="A68" s="173"/>
      <c r="B68" s="100" t="s">
        <v>8</v>
      </c>
      <c r="C68" s="16"/>
      <c r="D68" s="16"/>
      <c r="E68" s="25"/>
    </row>
    <row r="69" spans="1:5" x14ac:dyDescent="0.2">
      <c r="A69" s="160"/>
      <c r="B69" s="85"/>
      <c r="C69" s="13"/>
      <c r="E69" s="20"/>
    </row>
    <row r="70" spans="1:5" x14ac:dyDescent="0.2">
      <c r="A70" s="160" t="s">
        <v>23</v>
      </c>
      <c r="B70" s="2"/>
      <c r="E70" s="20"/>
    </row>
    <row r="71" spans="1:5" x14ac:dyDescent="0.2">
      <c r="B71" s="85"/>
      <c r="C71" s="13"/>
      <c r="E71" s="20"/>
    </row>
    <row r="72" spans="1:5" x14ac:dyDescent="0.2">
      <c r="A72" s="175" t="s">
        <v>82</v>
      </c>
      <c r="B72" s="126">
        <f>SUM(B7:B29)/2</f>
        <v>59467.865000000005</v>
      </c>
      <c r="C72" s="13"/>
      <c r="E72" s="20"/>
    </row>
    <row r="73" spans="1:5" x14ac:dyDescent="0.2">
      <c r="A73" s="175"/>
      <c r="B73" s="126"/>
      <c r="C73" s="13"/>
      <c r="E73" s="20"/>
    </row>
    <row r="74" spans="1:5" x14ac:dyDescent="0.2">
      <c r="A74" s="176"/>
      <c r="B74" s="101"/>
      <c r="C74" s="1"/>
      <c r="D74" s="1"/>
      <c r="E74" s="26"/>
    </row>
  </sheetData>
  <sortState ref="A53:S101">
    <sortCondition ref="A53:A101"/>
  </sortState>
  <mergeCells count="6">
    <mergeCell ref="A18:A20"/>
    <mergeCell ref="C18:C20"/>
    <mergeCell ref="A13:A14"/>
    <mergeCell ref="C13:C14"/>
    <mergeCell ref="A24:A26"/>
    <mergeCell ref="C24:C26"/>
  </mergeCells>
  <printOptions gridLines="1"/>
  <pageMargins left="0.23622047244094491" right="0.23622047244094491" top="0.55118110236220474" bottom="0.55118110236220474" header="0.31496062992125984" footer="0.31496062992125984"/>
  <pageSetup paperSize="9" scale="87" fitToHeight="0" orientation="landscape" r:id="rId1"/>
  <headerFooter alignWithMargins="0">
    <oddHeader>&amp;L&amp;D&amp;C&amp;A&amp;RPage &amp;P of  &amp;N</oddHeader>
    <oddFooter>&amp;L&amp;Z&amp;F</oddFooter>
  </headerFooter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1"/>
  <sheetViews>
    <sheetView zoomScaleNormal="100" workbookViewId="0">
      <selection activeCell="K14" sqref="K14"/>
    </sheetView>
  </sheetViews>
  <sheetFormatPr defaultColWidth="9.140625" defaultRowHeight="12.75" x14ac:dyDescent="0.2"/>
  <cols>
    <col min="1" max="1" width="23.85546875" style="31" customWidth="1"/>
    <col min="2" max="2" width="20.5703125" style="31" customWidth="1"/>
    <col min="3" max="3" width="42.140625" style="31" bestFit="1" customWidth="1"/>
    <col min="4" max="4" width="31" style="31" customWidth="1"/>
    <col min="5" max="5" width="22.7109375" style="31" customWidth="1"/>
    <col min="6" max="6" width="11.42578125" style="32" hidden="1" customWidth="1"/>
    <col min="7" max="16384" width="9.140625" style="32"/>
  </cols>
  <sheetData>
    <row r="1" spans="1:5" s="31" customFormat="1" ht="36" x14ac:dyDescent="0.2">
      <c r="A1" s="71" t="s">
        <v>0</v>
      </c>
      <c r="B1" s="111" t="str">
        <f>Travel!B1</f>
        <v>New Zealand Film Commission</v>
      </c>
      <c r="C1" s="67"/>
      <c r="D1" s="67"/>
      <c r="E1" s="72"/>
    </row>
    <row r="2" spans="1:5" s="5" customFormat="1" ht="51" x14ac:dyDescent="0.2">
      <c r="A2" s="69" t="s">
        <v>2</v>
      </c>
      <c r="B2" s="110" t="str">
        <f>Travel!B2</f>
        <v>Graeme Mason to 1 Nov 13
Dave Gibson from 1 Jan 14 onwards</v>
      </c>
      <c r="C2" s="69" t="s">
        <v>3</v>
      </c>
      <c r="D2" s="70" t="str">
        <f>Travel!D2</f>
        <v>1 July 2013 to 30 June 2014</v>
      </c>
      <c r="E2" s="70"/>
    </row>
    <row r="3" spans="1:5" s="30" customFormat="1" ht="18" x14ac:dyDescent="0.25">
      <c r="A3" s="76" t="s">
        <v>24</v>
      </c>
      <c r="B3" s="77"/>
      <c r="C3" s="77"/>
      <c r="D3" s="77"/>
      <c r="E3" s="78"/>
    </row>
    <row r="4" spans="1:5" s="5" customFormat="1" ht="15.75" x14ac:dyDescent="0.25">
      <c r="A4" s="53" t="s">
        <v>25</v>
      </c>
      <c r="B4" s="123" t="s">
        <v>6</v>
      </c>
      <c r="C4" s="9"/>
      <c r="D4" s="9"/>
      <c r="E4" s="42"/>
    </row>
    <row r="5" spans="1:5" x14ac:dyDescent="0.2">
      <c r="A5" s="195" t="s">
        <v>7</v>
      </c>
      <c r="B5" s="196" t="s">
        <v>8</v>
      </c>
      <c r="C5" s="196" t="s">
        <v>26</v>
      </c>
      <c r="D5" s="196" t="s">
        <v>27</v>
      </c>
      <c r="E5" s="197" t="s">
        <v>11</v>
      </c>
    </row>
    <row r="6" spans="1:5" ht="25.5" x14ac:dyDescent="0.2">
      <c r="A6" s="189">
        <v>41512</v>
      </c>
      <c r="B6" s="140">
        <v>21.5</v>
      </c>
      <c r="C6" s="37" t="s">
        <v>63</v>
      </c>
      <c r="D6" s="31" t="s">
        <v>47</v>
      </c>
      <c r="E6" s="39" t="s">
        <v>18</v>
      </c>
    </row>
    <row r="7" spans="1:5" x14ac:dyDescent="0.2">
      <c r="A7" s="189">
        <v>41512</v>
      </c>
      <c r="B7" s="140">
        <v>38</v>
      </c>
      <c r="C7" s="37" t="s">
        <v>129</v>
      </c>
      <c r="D7" s="31" t="s">
        <v>46</v>
      </c>
      <c r="E7" s="39" t="s">
        <v>18</v>
      </c>
    </row>
    <row r="8" spans="1:5" x14ac:dyDescent="0.2">
      <c r="A8" s="189">
        <v>41514</v>
      </c>
      <c r="B8" s="140">
        <v>62.5</v>
      </c>
      <c r="C8" s="37" t="s">
        <v>130</v>
      </c>
      <c r="D8" s="31" t="s">
        <v>48</v>
      </c>
      <c r="E8" s="39" t="s">
        <v>12</v>
      </c>
    </row>
    <row r="9" spans="1:5" x14ac:dyDescent="0.2">
      <c r="A9" s="189">
        <v>41522</v>
      </c>
      <c r="B9" s="140">
        <v>198.14</v>
      </c>
      <c r="C9" s="37" t="s">
        <v>131</v>
      </c>
      <c r="D9" s="31" t="s">
        <v>48</v>
      </c>
      <c r="E9" s="39" t="s">
        <v>57</v>
      </c>
    </row>
    <row r="10" spans="1:5" x14ac:dyDescent="0.2">
      <c r="A10" s="189">
        <v>41524</v>
      </c>
      <c r="B10" s="140">
        <v>44.43</v>
      </c>
      <c r="C10" s="37" t="s">
        <v>132</v>
      </c>
      <c r="D10" s="31" t="s">
        <v>64</v>
      </c>
      <c r="E10" s="39" t="s">
        <v>57</v>
      </c>
    </row>
    <row r="11" spans="1:5" x14ac:dyDescent="0.2">
      <c r="A11" s="189">
        <v>41527</v>
      </c>
      <c r="B11" s="140">
        <v>217.3</v>
      </c>
      <c r="C11" s="37" t="s">
        <v>62</v>
      </c>
      <c r="D11" s="31" t="s">
        <v>64</v>
      </c>
      <c r="E11" s="39" t="s">
        <v>57</v>
      </c>
    </row>
    <row r="12" spans="1:5" x14ac:dyDescent="0.2">
      <c r="A12" s="189">
        <v>41527</v>
      </c>
      <c r="B12" s="140">
        <v>508.16</v>
      </c>
      <c r="C12" s="37" t="s">
        <v>61</v>
      </c>
      <c r="D12" s="31" t="s">
        <v>46</v>
      </c>
      <c r="E12" s="39" t="s">
        <v>57</v>
      </c>
    </row>
    <row r="13" spans="1:5" x14ac:dyDescent="0.2">
      <c r="A13" s="189">
        <v>41527</v>
      </c>
      <c r="B13" s="140">
        <v>815.75</v>
      </c>
      <c r="C13" s="37" t="s">
        <v>133</v>
      </c>
      <c r="D13" s="31" t="s">
        <v>48</v>
      </c>
      <c r="E13" s="39" t="s">
        <v>57</v>
      </c>
    </row>
    <row r="14" spans="1:5" ht="25.5" x14ac:dyDescent="0.2">
      <c r="A14" s="189">
        <v>41536</v>
      </c>
      <c r="B14" s="140">
        <v>30.5</v>
      </c>
      <c r="C14" s="37" t="s">
        <v>134</v>
      </c>
      <c r="D14" s="31" t="s">
        <v>45</v>
      </c>
      <c r="E14" s="39" t="s">
        <v>12</v>
      </c>
    </row>
    <row r="15" spans="1:5" x14ac:dyDescent="0.2">
      <c r="A15" s="189">
        <v>41549</v>
      </c>
      <c r="B15" s="140">
        <v>68.5</v>
      </c>
      <c r="C15" s="37" t="s">
        <v>135</v>
      </c>
      <c r="D15" s="31" t="s">
        <v>46</v>
      </c>
      <c r="E15" s="39" t="s">
        <v>18</v>
      </c>
    </row>
    <row r="16" spans="1:5" x14ac:dyDescent="0.2">
      <c r="A16" s="201" t="s">
        <v>150</v>
      </c>
      <c r="B16" s="199"/>
      <c r="C16" s="143"/>
      <c r="D16" s="143"/>
      <c r="E16" s="200"/>
    </row>
    <row r="17" spans="1:6" x14ac:dyDescent="0.2">
      <c r="A17" s="141">
        <v>41661</v>
      </c>
      <c r="B17" s="142">
        <v>188.8</v>
      </c>
      <c r="C17" s="143" t="s">
        <v>60</v>
      </c>
      <c r="D17" s="50" t="s">
        <v>48</v>
      </c>
      <c r="E17" s="51" t="s">
        <v>12</v>
      </c>
      <c r="F17" s="37" t="s">
        <v>79</v>
      </c>
    </row>
    <row r="18" spans="1:6" x14ac:dyDescent="0.2">
      <c r="A18" s="202" t="s">
        <v>151</v>
      </c>
      <c r="B18" s="203"/>
      <c r="C18" s="204"/>
      <c r="D18" s="204"/>
      <c r="E18" s="205"/>
      <c r="F18" s="37"/>
    </row>
    <row r="19" spans="1:6" x14ac:dyDescent="0.2">
      <c r="A19" s="191">
        <v>41673</v>
      </c>
      <c r="B19" s="193">
        <v>196</v>
      </c>
      <c r="C19" s="177" t="s">
        <v>136</v>
      </c>
      <c r="D19" s="177" t="s">
        <v>48</v>
      </c>
      <c r="E19" s="181" t="s">
        <v>12</v>
      </c>
      <c r="F19" s="37" t="s">
        <v>79</v>
      </c>
    </row>
    <row r="20" spans="1:6" ht="27" customHeight="1" x14ac:dyDescent="0.2">
      <c r="A20" s="189">
        <v>41678</v>
      </c>
      <c r="B20" s="140">
        <v>166.34</v>
      </c>
      <c r="C20" s="37" t="s">
        <v>137</v>
      </c>
      <c r="D20" s="31" t="s">
        <v>48</v>
      </c>
      <c r="E20" s="39" t="s">
        <v>44</v>
      </c>
      <c r="F20" s="37" t="s">
        <v>79</v>
      </c>
    </row>
    <row r="21" spans="1:6" ht="14.25" customHeight="1" x14ac:dyDescent="0.2">
      <c r="A21" s="191">
        <v>41682</v>
      </c>
      <c r="B21" s="193">
        <v>148.71</v>
      </c>
      <c r="C21" s="194" t="s">
        <v>138</v>
      </c>
      <c r="D21" s="177" t="s">
        <v>46</v>
      </c>
      <c r="E21" s="181" t="s">
        <v>44</v>
      </c>
      <c r="F21" s="37" t="s">
        <v>78</v>
      </c>
    </row>
    <row r="22" spans="1:6" s="184" customFormat="1" ht="16.5" customHeight="1" x14ac:dyDescent="0.2">
      <c r="A22" s="191">
        <v>41687</v>
      </c>
      <c r="B22" s="193">
        <v>58.500499999999995</v>
      </c>
      <c r="C22" s="194" t="s">
        <v>139</v>
      </c>
      <c r="D22" s="177" t="s">
        <v>48</v>
      </c>
      <c r="E22" s="181" t="s">
        <v>12</v>
      </c>
      <c r="F22" s="177" t="s">
        <v>78</v>
      </c>
    </row>
    <row r="23" spans="1:6" ht="16.5" customHeight="1" x14ac:dyDescent="0.2">
      <c r="A23" s="212">
        <v>41695</v>
      </c>
      <c r="B23" s="185">
        <v>52.002999999999993</v>
      </c>
      <c r="C23" s="186" t="s">
        <v>140</v>
      </c>
      <c r="D23" s="187" t="s">
        <v>46</v>
      </c>
      <c r="E23" s="188" t="s">
        <v>18</v>
      </c>
      <c r="F23" s="37" t="s">
        <v>78</v>
      </c>
    </row>
    <row r="24" spans="1:6" x14ac:dyDescent="0.2">
      <c r="A24" s="206" t="s">
        <v>152</v>
      </c>
      <c r="B24" s="182"/>
      <c r="C24" s="183"/>
      <c r="D24" s="37"/>
      <c r="E24" s="95"/>
      <c r="F24" s="37"/>
    </row>
    <row r="25" spans="1:6" ht="15" customHeight="1" x14ac:dyDescent="0.2">
      <c r="A25" s="189">
        <v>41703</v>
      </c>
      <c r="B25" s="190">
        <v>52</v>
      </c>
      <c r="C25" s="31" t="s">
        <v>141</v>
      </c>
      <c r="D25" s="31" t="s">
        <v>46</v>
      </c>
      <c r="E25" s="39" t="s">
        <v>12</v>
      </c>
    </row>
    <row r="26" spans="1:6" ht="15" customHeight="1" x14ac:dyDescent="0.2">
      <c r="A26" s="179">
        <v>41704</v>
      </c>
      <c r="B26" s="180">
        <v>27.795500000000001</v>
      </c>
      <c r="C26" s="178" t="s">
        <v>140</v>
      </c>
      <c r="D26" s="177" t="s">
        <v>46</v>
      </c>
      <c r="E26" s="181" t="s">
        <v>67</v>
      </c>
      <c r="F26" s="37" t="s">
        <v>78</v>
      </c>
    </row>
    <row r="27" spans="1:6" ht="15" customHeight="1" x14ac:dyDescent="0.2">
      <c r="A27" s="191">
        <v>41705</v>
      </c>
      <c r="B27" s="192">
        <v>40</v>
      </c>
      <c r="C27" s="191" t="s">
        <v>142</v>
      </c>
      <c r="D27" s="191" t="s">
        <v>45</v>
      </c>
      <c r="E27" s="198" t="s">
        <v>68</v>
      </c>
      <c r="F27" s="37" t="s">
        <v>78</v>
      </c>
    </row>
    <row r="28" spans="1:6" ht="15" customHeight="1" x14ac:dyDescent="0.2">
      <c r="A28" s="189">
        <v>41715</v>
      </c>
      <c r="B28" s="140">
        <v>17</v>
      </c>
      <c r="C28" s="13" t="s">
        <v>143</v>
      </c>
      <c r="D28" s="31" t="s">
        <v>64</v>
      </c>
      <c r="E28" s="39" t="s">
        <v>12</v>
      </c>
      <c r="F28" s="37"/>
    </row>
    <row r="29" spans="1:6" ht="15" customHeight="1" x14ac:dyDescent="0.2">
      <c r="A29" s="138">
        <v>41723</v>
      </c>
      <c r="B29" s="139">
        <v>13.995499999999998</v>
      </c>
      <c r="C29" s="1" t="s">
        <v>144</v>
      </c>
      <c r="D29" s="27" t="s">
        <v>47</v>
      </c>
      <c r="E29" s="41" t="s">
        <v>18</v>
      </c>
      <c r="F29" s="37" t="s">
        <v>76</v>
      </c>
    </row>
    <row r="30" spans="1:6" x14ac:dyDescent="0.2">
      <c r="A30" s="207" t="s">
        <v>153</v>
      </c>
      <c r="B30" s="36"/>
      <c r="C30" s="36"/>
      <c r="D30" s="36"/>
      <c r="E30" s="208"/>
      <c r="F30" s="37"/>
    </row>
    <row r="31" spans="1:6" ht="15" customHeight="1" x14ac:dyDescent="0.2">
      <c r="A31" s="91">
        <v>41733</v>
      </c>
      <c r="B31" s="119">
        <v>62.997</v>
      </c>
      <c r="C31" s="2" t="s">
        <v>145</v>
      </c>
      <c r="D31" s="31" t="s">
        <v>47</v>
      </c>
      <c r="E31" s="39" t="s">
        <v>18</v>
      </c>
      <c r="F31" s="37" t="s">
        <v>76</v>
      </c>
    </row>
    <row r="32" spans="1:6" x14ac:dyDescent="0.2">
      <c r="A32" s="91">
        <v>41733</v>
      </c>
      <c r="B32" s="140">
        <v>43.998999999999995</v>
      </c>
      <c r="C32" s="14" t="s">
        <v>146</v>
      </c>
      <c r="D32" s="31" t="s">
        <v>45</v>
      </c>
      <c r="E32" s="39" t="s">
        <v>18</v>
      </c>
    </row>
    <row r="33" spans="1:16" x14ac:dyDescent="0.2">
      <c r="A33" s="211">
        <v>41745</v>
      </c>
      <c r="B33" s="144">
        <v>103.00549999999998</v>
      </c>
      <c r="C33" s="152" t="s">
        <v>140</v>
      </c>
      <c r="D33" s="27" t="s">
        <v>46</v>
      </c>
      <c r="E33" s="41" t="s">
        <v>12</v>
      </c>
      <c r="F33" s="37" t="s">
        <v>76</v>
      </c>
    </row>
    <row r="34" spans="1:16" x14ac:dyDescent="0.2">
      <c r="A34" s="207" t="s">
        <v>154</v>
      </c>
      <c r="B34" s="36"/>
      <c r="C34" s="36"/>
      <c r="D34" s="36"/>
      <c r="E34" s="208"/>
      <c r="F34" s="37" t="s">
        <v>76</v>
      </c>
    </row>
    <row r="35" spans="1:16" ht="15.75" customHeight="1" x14ac:dyDescent="0.2">
      <c r="A35" s="91">
        <v>41760</v>
      </c>
      <c r="B35" s="89">
        <v>26.001499999999997</v>
      </c>
      <c r="C35" s="14" t="s">
        <v>147</v>
      </c>
      <c r="D35" s="31" t="s">
        <v>64</v>
      </c>
      <c r="E35" s="39" t="s">
        <v>12</v>
      </c>
      <c r="F35" s="37" t="s">
        <v>77</v>
      </c>
    </row>
    <row r="36" spans="1:16" ht="15" customHeight="1" x14ac:dyDescent="0.2">
      <c r="A36" s="91">
        <v>42492</v>
      </c>
      <c r="B36" s="89">
        <v>46.494499999999995</v>
      </c>
      <c r="C36" s="13" t="s">
        <v>148</v>
      </c>
      <c r="D36" s="31" t="s">
        <v>45</v>
      </c>
      <c r="E36" s="39" t="s">
        <v>12</v>
      </c>
      <c r="F36" s="37" t="s">
        <v>77</v>
      </c>
    </row>
    <row r="37" spans="1:16" x14ac:dyDescent="0.2">
      <c r="A37" s="145">
        <v>41787</v>
      </c>
      <c r="B37" s="101">
        <v>114.9</v>
      </c>
      <c r="C37" s="146" t="s">
        <v>149</v>
      </c>
      <c r="D37" s="152" t="s">
        <v>89</v>
      </c>
      <c r="E37" s="147" t="s">
        <v>12</v>
      </c>
      <c r="F37" s="37" t="s">
        <v>77</v>
      </c>
    </row>
    <row r="38" spans="1:16" x14ac:dyDescent="0.2">
      <c r="A38" s="209" t="s">
        <v>155</v>
      </c>
      <c r="B38" s="85"/>
      <c r="C38" s="118"/>
      <c r="D38" s="14"/>
      <c r="E38" s="117"/>
      <c r="F38" s="37"/>
    </row>
    <row r="39" spans="1:16" s="2" customFormat="1" x14ac:dyDescent="0.2">
      <c r="A39" s="112">
        <v>41799</v>
      </c>
      <c r="B39" s="88">
        <v>245.3</v>
      </c>
      <c r="C39" s="129" t="s">
        <v>156</v>
      </c>
      <c r="D39" s="14" t="s">
        <v>88</v>
      </c>
      <c r="E39" s="117" t="s">
        <v>74</v>
      </c>
      <c r="F39" s="148" t="s">
        <v>75</v>
      </c>
      <c r="P39" s="88"/>
    </row>
    <row r="40" spans="1:16" s="2" customFormat="1" x14ac:dyDescent="0.2">
      <c r="A40" s="112">
        <v>41800</v>
      </c>
      <c r="B40" s="88">
        <v>144.5</v>
      </c>
      <c r="C40" s="210" t="s">
        <v>157</v>
      </c>
      <c r="D40" s="120" t="s">
        <v>47</v>
      </c>
      <c r="E40" s="117" t="s">
        <v>74</v>
      </c>
      <c r="F40" s="148" t="s">
        <v>75</v>
      </c>
      <c r="P40" s="88"/>
    </row>
    <row r="41" spans="1:16" s="2" customFormat="1" x14ac:dyDescent="0.2">
      <c r="E41" s="20"/>
      <c r="F41" s="148" t="s">
        <v>75</v>
      </c>
      <c r="P41" s="88"/>
    </row>
    <row r="42" spans="1:16" x14ac:dyDescent="0.2">
      <c r="A42" s="91"/>
      <c r="B42" s="119"/>
      <c r="C42" s="2"/>
      <c r="E42" s="39"/>
    </row>
    <row r="43" spans="1:16" s="36" customFormat="1" x14ac:dyDescent="0.2">
      <c r="A43" s="38"/>
      <c r="B43" s="31"/>
      <c r="C43" s="31"/>
      <c r="D43" s="31"/>
      <c r="E43" s="39"/>
    </row>
    <row r="44" spans="1:16" ht="15.75" x14ac:dyDescent="0.25">
      <c r="A44" s="56" t="s">
        <v>25</v>
      </c>
      <c r="B44" s="124" t="s">
        <v>13</v>
      </c>
      <c r="C44" s="10"/>
      <c r="D44" s="10"/>
      <c r="E44" s="45"/>
    </row>
    <row r="45" spans="1:16" x14ac:dyDescent="0.2">
      <c r="A45" s="43" t="s">
        <v>7</v>
      </c>
      <c r="B45" s="3" t="s">
        <v>8</v>
      </c>
      <c r="C45" s="3" t="s">
        <v>26</v>
      </c>
      <c r="D45" s="3" t="s">
        <v>27</v>
      </c>
      <c r="E45" s="18" t="s">
        <v>11</v>
      </c>
      <c r="K45" s="32" t="s">
        <v>81</v>
      </c>
    </row>
    <row r="46" spans="1:16" x14ac:dyDescent="0.2">
      <c r="A46" s="38"/>
      <c r="E46" s="39"/>
    </row>
    <row r="47" spans="1:16" x14ac:dyDescent="0.2">
      <c r="A47" s="112">
        <v>41481</v>
      </c>
      <c r="B47" s="119">
        <v>7</v>
      </c>
      <c r="C47" s="37" t="s">
        <v>166</v>
      </c>
      <c r="D47" s="31" t="s">
        <v>47</v>
      </c>
      <c r="E47" s="95" t="s">
        <v>18</v>
      </c>
    </row>
    <row r="48" spans="1:16" x14ac:dyDescent="0.2">
      <c r="A48" s="91">
        <v>41712</v>
      </c>
      <c r="B48" s="119">
        <v>41.997999999999998</v>
      </c>
      <c r="C48" s="183" t="s">
        <v>160</v>
      </c>
      <c r="D48" s="31" t="s">
        <v>45</v>
      </c>
      <c r="E48" s="39" t="s">
        <v>12</v>
      </c>
      <c r="F48" s="37" t="s">
        <v>80</v>
      </c>
    </row>
    <row r="49" spans="1:6" x14ac:dyDescent="0.2">
      <c r="A49" s="91">
        <v>41712</v>
      </c>
      <c r="B49" s="119">
        <v>26.5</v>
      </c>
      <c r="C49" s="183" t="s">
        <v>159</v>
      </c>
      <c r="D49" s="31" t="s">
        <v>47</v>
      </c>
      <c r="E49" s="39" t="s">
        <v>158</v>
      </c>
      <c r="F49" s="37" t="s">
        <v>80</v>
      </c>
    </row>
    <row r="50" spans="1:6" s="37" customFormat="1" x14ac:dyDescent="0.2">
      <c r="A50" s="120"/>
      <c r="E50" s="121"/>
      <c r="F50" s="32"/>
    </row>
    <row r="51" spans="1:6" ht="45" x14ac:dyDescent="0.2">
      <c r="A51" s="57" t="s">
        <v>84</v>
      </c>
      <c r="B51" s="130">
        <f>SUM(B6:B49)</f>
        <v>3828.6200000000003</v>
      </c>
      <c r="C51" s="46"/>
      <c r="D51" s="47"/>
      <c r="E51" s="48"/>
    </row>
    <row r="52" spans="1:6" x14ac:dyDescent="0.2">
      <c r="A52" s="49"/>
      <c r="B52" s="3" t="s">
        <v>8</v>
      </c>
      <c r="C52" s="50"/>
      <c r="D52" s="50"/>
      <c r="E52" s="51"/>
    </row>
    <row r="53" spans="1:6" x14ac:dyDescent="0.2">
      <c r="A53" s="38"/>
      <c r="E53" s="39"/>
    </row>
    <row r="54" spans="1:6" x14ac:dyDescent="0.2">
      <c r="A54" s="38"/>
      <c r="E54" s="39"/>
    </row>
    <row r="55" spans="1:6" ht="25.5" x14ac:dyDescent="0.2">
      <c r="A55" s="19" t="s">
        <v>23</v>
      </c>
      <c r="E55" s="39"/>
    </row>
    <row r="56" spans="1:6" x14ac:dyDescent="0.2">
      <c r="A56" s="38"/>
      <c r="E56" s="39"/>
    </row>
    <row r="57" spans="1:6" x14ac:dyDescent="0.2">
      <c r="A57" s="38"/>
      <c r="E57" s="39"/>
    </row>
    <row r="58" spans="1:6" x14ac:dyDescent="0.2">
      <c r="A58" s="38"/>
      <c r="E58" s="39"/>
    </row>
    <row r="59" spans="1:6" x14ac:dyDescent="0.2">
      <c r="A59" s="38"/>
      <c r="E59" s="39"/>
    </row>
    <row r="60" spans="1:6" x14ac:dyDescent="0.2">
      <c r="A60" s="38"/>
      <c r="E60" s="39"/>
    </row>
    <row r="61" spans="1:6" x14ac:dyDescent="0.2">
      <c r="A61" s="40"/>
      <c r="B61" s="27"/>
      <c r="C61" s="27"/>
      <c r="D61" s="27"/>
      <c r="E61" s="41"/>
    </row>
  </sheetData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Header>&amp;L&amp;D&amp;C&amp;A&amp;RPage &amp;P of &amp;N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>
      <selection activeCell="B28" sqref="B28"/>
    </sheetView>
  </sheetViews>
  <sheetFormatPr defaultColWidth="9.140625" defaultRowHeight="12.75" x14ac:dyDescent="0.2"/>
  <cols>
    <col min="1" max="1" width="23.85546875" style="58" customWidth="1"/>
    <col min="2" max="2" width="23.140625" style="58" customWidth="1"/>
    <col min="3" max="3" width="27.42578125" style="58" customWidth="1"/>
    <col min="4" max="4" width="27.140625" style="58" customWidth="1"/>
    <col min="5" max="5" width="28.140625" style="58" customWidth="1"/>
    <col min="6" max="16384" width="9.140625" style="63"/>
  </cols>
  <sheetData>
    <row r="1" spans="1:16" s="5" customFormat="1" ht="36" customHeight="1" x14ac:dyDescent="0.2">
      <c r="A1" s="73" t="s">
        <v>0</v>
      </c>
      <c r="B1" s="96" t="str">
        <f>Travel!B1</f>
        <v>New Zealand Film Commission</v>
      </c>
      <c r="C1" s="74"/>
      <c r="D1" s="74"/>
      <c r="E1" s="68"/>
      <c r="P1" s="87"/>
    </row>
    <row r="2" spans="1:16" s="5" customFormat="1" ht="51" x14ac:dyDescent="0.2">
      <c r="A2" s="109" t="s">
        <v>2</v>
      </c>
      <c r="B2" s="97" t="str">
        <f>Travel!B2</f>
        <v>Graeme Mason to 1 Nov 13
Dave Gibson from 1 Jan 14 onwards</v>
      </c>
      <c r="C2" s="69" t="s">
        <v>3</v>
      </c>
      <c r="D2" s="75" t="str">
        <f>Travel!D2</f>
        <v>1 July 2013 to 30 June 2014</v>
      </c>
      <c r="E2" s="75"/>
      <c r="P2" s="87"/>
    </row>
    <row r="3" spans="1:16" ht="18" x14ac:dyDescent="0.2">
      <c r="A3" s="79" t="s">
        <v>28</v>
      </c>
      <c r="B3" s="80"/>
      <c r="C3" s="80"/>
      <c r="D3" s="80"/>
      <c r="E3" s="81"/>
    </row>
    <row r="4" spans="1:16" ht="20.25" customHeight="1" x14ac:dyDescent="0.25">
      <c r="A4" s="53" t="s">
        <v>29</v>
      </c>
      <c r="B4" s="9"/>
      <c r="C4" s="9"/>
      <c r="D4" s="9"/>
      <c r="E4" s="42"/>
    </row>
    <row r="5" spans="1:16" ht="19.5" customHeight="1" x14ac:dyDescent="0.2">
      <c r="A5" s="43" t="s">
        <v>7</v>
      </c>
      <c r="B5" s="3" t="s">
        <v>21</v>
      </c>
      <c r="C5" s="3" t="s">
        <v>30</v>
      </c>
      <c r="D5" s="3" t="s">
        <v>31</v>
      </c>
      <c r="E5" s="18"/>
    </row>
    <row r="6" spans="1:16" x14ac:dyDescent="0.2">
      <c r="A6" s="213">
        <v>41762</v>
      </c>
      <c r="B6" s="214" t="s">
        <v>161</v>
      </c>
      <c r="C6" s="215" t="s">
        <v>162</v>
      </c>
      <c r="D6" s="216" t="s">
        <v>163</v>
      </c>
      <c r="E6" s="217"/>
    </row>
    <row r="7" spans="1:16" ht="25.5" x14ac:dyDescent="0.2">
      <c r="A7" s="91">
        <v>41746</v>
      </c>
      <c r="B7" s="92" t="s">
        <v>164</v>
      </c>
      <c r="C7" s="31" t="s">
        <v>165</v>
      </c>
      <c r="D7" s="31" t="s">
        <v>163</v>
      </c>
      <c r="E7" s="39"/>
    </row>
    <row r="8" spans="1:16" x14ac:dyDescent="0.2">
      <c r="A8" s="86"/>
      <c r="B8" s="92"/>
      <c r="C8" s="13"/>
      <c r="D8" s="13"/>
      <c r="E8" s="20"/>
    </row>
    <row r="9" spans="1:16" x14ac:dyDescent="0.2">
      <c r="A9" s="59"/>
      <c r="E9" s="60"/>
    </row>
    <row r="10" spans="1:16" x14ac:dyDescent="0.2">
      <c r="A10" s="59"/>
      <c r="E10" s="60"/>
    </row>
    <row r="11" spans="1:16" s="64" customFormat="1" ht="27" customHeight="1" x14ac:dyDescent="0.25">
      <c r="A11" s="55" t="s">
        <v>32</v>
      </c>
      <c r="B11" s="11"/>
      <c r="C11" s="11"/>
      <c r="D11" s="11"/>
      <c r="E11" s="44"/>
    </row>
    <row r="12" spans="1:16" x14ac:dyDescent="0.2">
      <c r="A12" s="43" t="s">
        <v>7</v>
      </c>
      <c r="B12" s="3" t="s">
        <v>21</v>
      </c>
      <c r="C12" s="3" t="s">
        <v>33</v>
      </c>
      <c r="D12" s="3" t="s">
        <v>34</v>
      </c>
      <c r="E12" s="18"/>
    </row>
    <row r="13" spans="1:16" x14ac:dyDescent="0.2">
      <c r="A13" s="125"/>
      <c r="B13" s="5"/>
      <c r="E13" s="60"/>
    </row>
    <row r="14" spans="1:16" x14ac:dyDescent="0.2">
      <c r="A14" s="59"/>
      <c r="E14" s="60"/>
    </row>
    <row r="15" spans="1:16" x14ac:dyDescent="0.2">
      <c r="A15" s="59"/>
      <c r="E15" s="60"/>
    </row>
    <row r="16" spans="1:16" ht="25.5" x14ac:dyDescent="0.2">
      <c r="A16" s="218" t="s">
        <v>35</v>
      </c>
      <c r="B16" s="219"/>
      <c r="C16" s="219"/>
      <c r="D16" s="219"/>
      <c r="E16" s="220"/>
    </row>
    <row r="17" spans="1:5" x14ac:dyDescent="0.2">
      <c r="A17" s="59"/>
      <c r="E17" s="60"/>
    </row>
    <row r="18" spans="1:5" x14ac:dyDescent="0.2">
      <c r="A18" s="59"/>
      <c r="E18" s="60"/>
    </row>
    <row r="19" spans="1:5" x14ac:dyDescent="0.2">
      <c r="A19" s="59"/>
      <c r="E19" s="60"/>
    </row>
    <row r="20" spans="1:5" x14ac:dyDescent="0.2">
      <c r="A20" s="59"/>
      <c r="E20" s="60"/>
    </row>
    <row r="21" spans="1:5" x14ac:dyDescent="0.2">
      <c r="A21" s="59"/>
      <c r="E21" s="60"/>
    </row>
    <row r="22" spans="1:5" x14ac:dyDescent="0.2">
      <c r="A22" s="61"/>
      <c r="B22" s="52"/>
      <c r="C22" s="52"/>
      <c r="D22" s="52"/>
      <c r="E22" s="62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D12" sqref="D12"/>
    </sheetView>
  </sheetViews>
  <sheetFormatPr defaultColWidth="9.140625" defaultRowHeight="12.75" x14ac:dyDescent="0.2"/>
  <cols>
    <col min="1" max="1" width="23.85546875" style="28" customWidth="1"/>
    <col min="2" max="2" width="23.140625" style="28" customWidth="1"/>
    <col min="3" max="3" width="27.42578125" style="28" customWidth="1"/>
    <col min="4" max="4" width="27.140625" style="28" customWidth="1"/>
    <col min="5" max="5" width="28.140625" style="28" customWidth="1"/>
    <col min="6" max="16384" width="9.140625" style="29"/>
  </cols>
  <sheetData>
    <row r="1" spans="1:16" s="5" customFormat="1" ht="36" customHeight="1" x14ac:dyDescent="0.2">
      <c r="A1" s="73" t="s">
        <v>0</v>
      </c>
      <c r="B1" s="96" t="str">
        <f>Travel!B1</f>
        <v>New Zealand Film Commission</v>
      </c>
      <c r="C1" s="74"/>
      <c r="D1" s="74"/>
      <c r="E1" s="68"/>
      <c r="P1" s="87"/>
    </row>
    <row r="2" spans="1:16" s="5" customFormat="1" ht="51" x14ac:dyDescent="0.2">
      <c r="A2" s="109" t="s">
        <v>2</v>
      </c>
      <c r="B2" s="97" t="str">
        <f>Travel!B2</f>
        <v>Graeme Mason to 1 Nov 13
Dave Gibson from 1 Jan 14 onwards</v>
      </c>
      <c r="C2" s="69" t="s">
        <v>3</v>
      </c>
      <c r="D2" s="75" t="str">
        <f>Travel!D2</f>
        <v>1 July 2013 to 30 June 2014</v>
      </c>
      <c r="E2" s="75"/>
      <c r="P2" s="87"/>
    </row>
    <row r="3" spans="1:16" ht="29.25" customHeight="1" x14ac:dyDescent="0.2">
      <c r="A3" s="82" t="s">
        <v>36</v>
      </c>
      <c r="B3" s="83"/>
      <c r="C3" s="83"/>
      <c r="D3" s="83"/>
      <c r="E3" s="84"/>
    </row>
    <row r="4" spans="1:16" ht="39.75" customHeight="1" x14ac:dyDescent="0.25">
      <c r="A4" s="53" t="s">
        <v>36</v>
      </c>
      <c r="B4" s="54" t="s">
        <v>6</v>
      </c>
      <c r="C4" s="9"/>
      <c r="D4" s="9"/>
      <c r="E4" s="42"/>
    </row>
    <row r="5" spans="1:16" ht="25.5" x14ac:dyDescent="0.2">
      <c r="A5" s="43" t="s">
        <v>7</v>
      </c>
      <c r="B5" s="3" t="s">
        <v>37</v>
      </c>
      <c r="C5" s="3" t="s">
        <v>38</v>
      </c>
      <c r="D5" s="3"/>
      <c r="E5" s="18" t="s">
        <v>39</v>
      </c>
    </row>
    <row r="6" spans="1:16" x14ac:dyDescent="0.2">
      <c r="A6" s="38"/>
      <c r="B6" s="31"/>
      <c r="C6" s="31"/>
      <c r="D6" s="31"/>
      <c r="E6" s="39"/>
    </row>
    <row r="7" spans="1:16" x14ac:dyDescent="0.2">
      <c r="A7" s="38"/>
      <c r="B7" s="31"/>
      <c r="C7" s="31"/>
      <c r="D7" s="31"/>
      <c r="E7" s="39"/>
    </row>
    <row r="8" spans="1:16" x14ac:dyDescent="0.2">
      <c r="A8" s="38"/>
      <c r="B8" s="31"/>
      <c r="C8" s="31"/>
      <c r="D8" s="31"/>
      <c r="E8" s="39"/>
    </row>
    <row r="9" spans="1:16" x14ac:dyDescent="0.2">
      <c r="A9" s="38"/>
      <c r="B9" s="31"/>
      <c r="C9" s="31"/>
      <c r="D9" s="31"/>
      <c r="E9" s="39"/>
    </row>
    <row r="10" spans="1:16" x14ac:dyDescent="0.2">
      <c r="A10" s="38"/>
      <c r="B10" s="31"/>
      <c r="C10" s="31"/>
      <c r="D10" s="31"/>
      <c r="E10" s="39"/>
    </row>
    <row r="11" spans="1:16" ht="31.5" x14ac:dyDescent="0.25">
      <c r="A11" s="53" t="s">
        <v>36</v>
      </c>
      <c r="B11" s="54" t="s">
        <v>13</v>
      </c>
      <c r="C11" s="9"/>
      <c r="D11" s="9"/>
      <c r="E11" s="42"/>
    </row>
    <row r="12" spans="1:16" ht="15" customHeight="1" x14ac:dyDescent="0.2">
      <c r="A12" s="43" t="s">
        <v>7</v>
      </c>
      <c r="B12" s="3" t="s">
        <v>37</v>
      </c>
      <c r="C12" s="3"/>
      <c r="D12" s="3"/>
      <c r="E12" s="18"/>
    </row>
    <row r="13" spans="1:16" x14ac:dyDescent="0.2">
      <c r="A13" s="38"/>
      <c r="B13" s="31"/>
      <c r="C13" s="31"/>
      <c r="D13" s="31"/>
      <c r="E13" s="39"/>
    </row>
    <row r="14" spans="1:16" x14ac:dyDescent="0.2">
      <c r="A14" s="91"/>
      <c r="B14" s="31"/>
      <c r="C14" s="31"/>
      <c r="D14" s="31"/>
      <c r="E14" s="39"/>
    </row>
    <row r="15" spans="1:16" x14ac:dyDescent="0.2">
      <c r="A15" s="38"/>
      <c r="B15" s="31"/>
      <c r="C15" s="31"/>
      <c r="D15" s="31"/>
      <c r="E15" s="39"/>
    </row>
    <row r="16" spans="1:16" x14ac:dyDescent="0.2">
      <c r="A16" s="38"/>
      <c r="B16" s="31"/>
      <c r="C16" s="31"/>
      <c r="D16" s="31"/>
      <c r="E16" s="39"/>
    </row>
    <row r="17" spans="1:5" x14ac:dyDescent="0.2">
      <c r="A17" s="38"/>
      <c r="B17" s="31"/>
      <c r="C17" s="31"/>
      <c r="D17" s="31"/>
      <c r="E17" s="39"/>
    </row>
    <row r="18" spans="1:5" ht="45" x14ac:dyDescent="0.2">
      <c r="A18" s="66" t="s">
        <v>40</v>
      </c>
      <c r="B18" s="33">
        <f>SUM(B14:B17)</f>
        <v>0</v>
      </c>
      <c r="C18" s="34"/>
      <c r="D18" s="35"/>
      <c r="E18" s="65"/>
    </row>
    <row r="19" spans="1:5" x14ac:dyDescent="0.2">
      <c r="A19" s="38"/>
      <c r="B19" s="13" t="s">
        <v>8</v>
      </c>
      <c r="C19" s="31"/>
      <c r="D19" s="31"/>
      <c r="E19" s="39"/>
    </row>
    <row r="20" spans="1:5" x14ac:dyDescent="0.2">
      <c r="A20" s="38"/>
      <c r="B20" s="31"/>
      <c r="C20" s="31"/>
      <c r="D20" s="31"/>
      <c r="E20" s="39"/>
    </row>
    <row r="21" spans="1:5" x14ac:dyDescent="0.2">
      <c r="A21" s="38"/>
      <c r="B21" s="31"/>
      <c r="C21" s="31"/>
      <c r="D21" s="31"/>
      <c r="E21" s="39"/>
    </row>
    <row r="22" spans="1:5" x14ac:dyDescent="0.2">
      <c r="A22" s="38"/>
      <c r="B22" s="31"/>
      <c r="C22" s="31"/>
      <c r="D22" s="31"/>
      <c r="E22" s="39"/>
    </row>
    <row r="23" spans="1:5" x14ac:dyDescent="0.2">
      <c r="A23" s="38"/>
      <c r="B23" s="31"/>
      <c r="C23" s="31"/>
      <c r="D23" s="31"/>
      <c r="E23" s="39"/>
    </row>
    <row r="24" spans="1:5" x14ac:dyDescent="0.2">
      <c r="A24" s="38"/>
      <c r="B24" s="31"/>
      <c r="C24" s="31"/>
      <c r="D24" s="31"/>
      <c r="E24" s="39"/>
    </row>
    <row r="25" spans="1:5" x14ac:dyDescent="0.2">
      <c r="A25" s="38"/>
      <c r="B25" s="31"/>
      <c r="C25" s="31"/>
      <c r="D25" s="31"/>
      <c r="E25" s="39"/>
    </row>
    <row r="26" spans="1:5" ht="25.5" x14ac:dyDescent="0.2">
      <c r="A26" s="19" t="s">
        <v>23</v>
      </c>
      <c r="B26" s="31"/>
      <c r="C26" s="31"/>
      <c r="D26" s="31"/>
      <c r="E26" s="39"/>
    </row>
    <row r="27" spans="1:5" x14ac:dyDescent="0.2">
      <c r="A27" s="38"/>
      <c r="B27" s="31"/>
      <c r="C27" s="31"/>
      <c r="D27" s="31"/>
      <c r="E27" s="39"/>
    </row>
    <row r="28" spans="1:5" x14ac:dyDescent="0.2">
      <c r="A28" s="38"/>
      <c r="B28" s="31"/>
      <c r="C28" s="31"/>
      <c r="D28" s="31"/>
      <c r="E28" s="39"/>
    </row>
    <row r="29" spans="1:5" x14ac:dyDescent="0.2">
      <c r="A29" s="38"/>
      <c r="B29" s="31"/>
      <c r="C29" s="31"/>
      <c r="D29" s="31"/>
      <c r="E29" s="39"/>
    </row>
    <row r="30" spans="1:5" x14ac:dyDescent="0.2">
      <c r="A30" s="38"/>
      <c r="B30" s="31"/>
      <c r="C30" s="31"/>
      <c r="D30" s="31"/>
      <c r="E30" s="39"/>
    </row>
    <row r="31" spans="1:5" x14ac:dyDescent="0.2">
      <c r="A31" s="40"/>
      <c r="B31" s="27"/>
      <c r="C31" s="27"/>
      <c r="D31" s="27"/>
      <c r="E31" s="41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  <vt:lpstr>'Hospitality provided'!Print_Titles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Faith Dennis</cp:lastModifiedBy>
  <cp:lastPrinted>2014-07-18T05:33:31Z</cp:lastPrinted>
  <dcterms:created xsi:type="dcterms:W3CDTF">2010-10-17T20:59:02Z</dcterms:created>
  <dcterms:modified xsi:type="dcterms:W3CDTF">2014-07-18T05:34:52Z</dcterms:modified>
</cp:coreProperties>
</file>