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overnance\SSC\"/>
    </mc:Choice>
  </mc:AlternateContent>
  <bookViews>
    <workbookView xWindow="0" yWindow="0" windowWidth="28800" windowHeight="14010"/>
  </bookViews>
  <sheets>
    <sheet name="Travel" sheetId="1" r:id="rId1"/>
    <sheet name="Hospitality provided" sheetId="2" r:id="rId2"/>
    <sheet name="Gifts and hospitality received" sheetId="3" r:id="rId3"/>
    <sheet name="Other" sheetId="4" r:id="rId4"/>
  </sheets>
  <definedNames>
    <definedName name="_xlnm.Print_Area" localSheetId="1">'Hospitality provided'!$A$1:$E$33</definedName>
    <definedName name="Z_7BFDA096_5390_40D2_885D_E91DD092624A_.wvu.PrintArea" localSheetId="1" hidden="1">'Hospitality provided'!$A$1:$E$33</definedName>
  </definedNames>
  <calcPr calcId="171027"/>
  <customWorkbookViews>
    <customWorkbookView name="Bonnie Tonkin - Personal View" guid="{7BFDA096-5390-40D2-885D-E91DD092624A}" mergeInterval="0" personalView="1" maximized="1" xWindow="-8" yWindow="-8" windowWidth="1936" windowHeight="1176" activeSheetId="1"/>
  </customWorkbookViews>
</workbook>
</file>

<file path=xl/calcChain.xml><?xml version="1.0" encoding="utf-8"?>
<calcChain xmlns="http://schemas.openxmlformats.org/spreadsheetml/2006/main">
  <c r="B25" i="1" l="1"/>
  <c r="B8" i="1" l="1"/>
  <c r="B6" i="1" l="1"/>
  <c r="D28" i="3"/>
  <c r="D18" i="3"/>
  <c r="D37" i="3" s="1"/>
  <c r="B40" i="1" l="1"/>
  <c r="B24" i="2" l="1"/>
  <c r="B15" i="2"/>
  <c r="B33" i="1"/>
  <c r="B10" i="1"/>
  <c r="B32" i="2" l="1"/>
  <c r="B49" i="1"/>
</calcChain>
</file>

<file path=xl/sharedStrings.xml><?xml version="1.0" encoding="utf-8"?>
<sst xmlns="http://schemas.openxmlformats.org/spreadsheetml/2006/main" count="223" uniqueCount="129">
  <si>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</si>
  <si>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</si>
  <si>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</si>
  <si>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</si>
  <si>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</si>
  <si>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</si>
  <si>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</si>
  <si>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</si>
  <si>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</si>
  <si>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</si>
  <si>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</si>
  <si>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</si>
  <si>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</si>
  <si>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</si>
  <si>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</si>
  <si>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</si>
  <si>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</si>
  <si>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</si>
  <si>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</si>
  <si>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</si>
  <si>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</si>
  <si>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</si>
  <si>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</si>
  <si>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</si>
  <si>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</si>
  <si>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</si>
  <si>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</si>
  <si>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</si>
  <si>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</si>
  <si>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</si>
  <si>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</si>
  <si>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Name of organisation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</si>
  <si>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</si>
  <si>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</si>
  <si>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</si>
  <si>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New Zealand Film Commission</t>
  </si>
  <si>
    <t>David Gibson</t>
  </si>
  <si>
    <t>1/07/2015 - 30/06/2016</t>
  </si>
  <si>
    <t>July 15 - June 16</t>
  </si>
  <si>
    <t>Auckland, Christchurch, Dunedin</t>
  </si>
  <si>
    <t>Auckland &amp; Wellington</t>
  </si>
  <si>
    <t>Total travel expenses 
for the 12 months</t>
  </si>
  <si>
    <t>Flights and transfers</t>
  </si>
  <si>
    <t>Cannes Film Festival &amp; Market</t>
  </si>
  <si>
    <t>Cannes, France</t>
  </si>
  <si>
    <t>Berlin Film Festival</t>
  </si>
  <si>
    <t>Berlin, Germany</t>
  </si>
  <si>
    <t>Flights &amp; transfers</t>
  </si>
  <si>
    <t>Toronto, Canada &amp; Venice Italy</t>
  </si>
  <si>
    <t>Toronto &amp; Venice Film Festivals</t>
  </si>
  <si>
    <t>Stakeholder meetings x 5</t>
  </si>
  <si>
    <t>Wellington &amp; Auckland</t>
  </si>
  <si>
    <t xml:space="preserve">Stakeholder meetings x 5 </t>
  </si>
  <si>
    <t>Stakeholder meetings x 9</t>
  </si>
  <si>
    <t>Wellington, Queenstown, Dunedin, Auckland</t>
  </si>
  <si>
    <t>Stakeholder meetings x 2</t>
  </si>
  <si>
    <t>Wellington</t>
  </si>
  <si>
    <t>Stakeholder meetings x 3</t>
  </si>
  <si>
    <t>Stakeholder meetings x 4</t>
  </si>
  <si>
    <t>Stakeholder meetings x 10</t>
  </si>
  <si>
    <t>Stakeholder meeting x 1</t>
  </si>
  <si>
    <t>Petrol - own car use</t>
  </si>
  <si>
    <t>Auckland</t>
  </si>
  <si>
    <t>Staff meeting x 2</t>
  </si>
  <si>
    <t>Stakeholder meeting x 2</t>
  </si>
  <si>
    <t>Wellington Airport</t>
  </si>
  <si>
    <t>Staff meeting x 1</t>
  </si>
  <si>
    <t>Lunch &amp; breakfast meetings (10 meeting attendees in total)</t>
  </si>
  <si>
    <t>Dinner &amp; Lunch meetings (10 meeting attendees in total)</t>
  </si>
  <si>
    <t>Breakfast, Lunch, Dinner and Coffee meetings (25 meeting attendees )</t>
  </si>
  <si>
    <t>Lunch meetings (4 meeting attendees)</t>
  </si>
  <si>
    <t>Lunch &amp; dinner meetings (6 meeting attendees)</t>
  </si>
  <si>
    <t>Lunch &amp; dinner meetings (8 meeting attendees)</t>
  </si>
  <si>
    <t>Dinner meetings (10 meeting attendees)</t>
  </si>
  <si>
    <t>Breakfast, Lunch, Dinner and Coffee meetings (33 meeting attendees)</t>
  </si>
  <si>
    <t>Lunch meeting (2 meeting attendees)</t>
  </si>
  <si>
    <t>Lunch meeting (4 meeting attendees)</t>
  </si>
  <si>
    <t>Lunch meeting (3 meeting attendees)</t>
  </si>
  <si>
    <t>Attending meetings and events outside NZFC Wellington office</t>
  </si>
  <si>
    <t>Accommodation - Multiple trips</t>
  </si>
  <si>
    <t xml:space="preserve">Set of films </t>
  </si>
  <si>
    <t>Leather document holder</t>
  </si>
  <si>
    <t>China Film Co-Production Corporation</t>
  </si>
  <si>
    <t>Chinese Tea</t>
  </si>
  <si>
    <t>Jilin Provincial Committee of CPC</t>
  </si>
  <si>
    <t>Meal while working away from home</t>
  </si>
  <si>
    <t>Korean Embassy</t>
  </si>
  <si>
    <t>Korean Calendar</t>
  </si>
  <si>
    <t>Given away to staff member</t>
  </si>
  <si>
    <t>Edison Power Bank</t>
  </si>
  <si>
    <t>Screentime</t>
  </si>
  <si>
    <t>Gift hamper (chocolate, wine, fruitcake etc)</t>
  </si>
  <si>
    <t>Jane McCann</t>
  </si>
  <si>
    <t>Broken up and given away to staff members</t>
  </si>
  <si>
    <t>x6 bottles of wine</t>
  </si>
  <si>
    <t>Carthew Neal, David Farrier, Dylan Reeves (Tickled)</t>
  </si>
  <si>
    <t>Donated to NZFC for functions</t>
  </si>
  <si>
    <t>x1 bottle of wine</t>
  </si>
  <si>
    <t>Karl Zohrab</t>
  </si>
  <si>
    <t>Gift bag of L'Oreal products</t>
  </si>
  <si>
    <t>French Film Festival</t>
  </si>
  <si>
    <t>Faux Pearl necklace and silk scarf</t>
  </si>
  <si>
    <t>Ping An Bank</t>
  </si>
  <si>
    <t>Visit to Hong Kong</t>
  </si>
  <si>
    <t>Hong Kong Economic &amp; Trade Office, Government of the Hong Kong Special Administrative Region</t>
  </si>
  <si>
    <t>Flights To: Auckland, Christchurch, Dunedin, Queenstown, Invercargil</t>
  </si>
  <si>
    <t>Taxis - multiple trips</t>
  </si>
  <si>
    <t>Air travel - 36 return trips</t>
  </si>
  <si>
    <t>Airport Parking costs (10 separate trips )</t>
  </si>
  <si>
    <t>Hong Kong on invitation of the Hong Kong Economic &amp; Trade Office, Government of the Hong Kong Special Administrative Region</t>
  </si>
  <si>
    <t>Hong Kong SAR, China</t>
  </si>
  <si>
    <r>
      <rPr>
        <u/>
        <sz val="10"/>
        <color theme="1"/>
        <rFont val="Arial"/>
        <family val="2"/>
      </rPr>
      <t>Full year</t>
    </r>
    <r>
      <rPr>
        <sz val="10"/>
        <color theme="1"/>
        <rFont val="Arial"/>
        <family val="2"/>
      </rPr>
      <t xml:space="preserve"> domestic travel credit card expense</t>
    </r>
  </si>
  <si>
    <r>
      <rPr>
        <u/>
        <sz val="10"/>
        <color theme="1"/>
        <rFont val="Arial"/>
        <family val="2"/>
      </rPr>
      <t>Full year</t>
    </r>
    <r>
      <rPr>
        <sz val="10"/>
        <color theme="1"/>
        <rFont val="Arial"/>
        <family val="2"/>
      </rPr>
      <t xml:space="preserve"> domestic travel non-credit card expense</t>
    </r>
  </si>
  <si>
    <t>Other expenses - nil return</t>
  </si>
  <si>
    <t>Accommodation (6 days)</t>
  </si>
  <si>
    <t>Film Bureau, State Administration of Press, Publication, Radio, Film &amp; TV (SAPPRFT), China</t>
  </si>
  <si>
    <t>Rhythm of Korea event</t>
  </si>
  <si>
    <t>Shared with NZFC staff via staff cafeteria</t>
  </si>
  <si>
    <t>Hotel Accommodation, Airport transfers (4 days Venice, 6 days Toronto)</t>
  </si>
  <si>
    <t>International and domestic travel expenses 
for the financial year 1 July 2015 through to 30 June 2016</t>
  </si>
  <si>
    <t>Hospitality provided 
for the financial year 1 July 2015 through to 30 June 2016</t>
  </si>
  <si>
    <t>Gifts and hospitality*
for the financial year 1 July 2015 through to 30 June 2016</t>
  </si>
  <si>
    <t>Other Expenses
for the financial year 1 July 2015 through to 30 June 2016</t>
  </si>
  <si>
    <t>Accommodation (9 days)</t>
  </si>
  <si>
    <t xml:space="preserve">Taxis - Multiple trips </t>
  </si>
  <si>
    <t>Per diems (9 days)</t>
  </si>
  <si>
    <t>Per diems (5 days)</t>
  </si>
  <si>
    <t>Per diems (6 days)</t>
  </si>
  <si>
    <t>Per diems (4 days Venice, 6 days Toronto)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</si>
</sst>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;[Red]\-&quot;$&quot;#,##0"/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7" fontId="0" fillId="0" borderId="10" xfId="0" applyNumberFormat="1" applyBorder="1" applyAlignment="1">
      <alignment vertical="top" wrapText="1"/>
    </xf>
    <xf numFmtId="17" fontId="0" fillId="0" borderId="10" xfId="0" applyNumberFormat="1" applyBorder="1" applyAlignment="1">
      <alignment horizontal="right" vertical="top" wrapText="1"/>
    </xf>
    <xf numFmtId="17" fontId="0" fillId="0" borderId="10" xfId="0" applyNumberFormat="1" applyFont="1" applyBorder="1" applyAlignment="1">
      <alignment wrapText="1"/>
    </xf>
    <xf numFmtId="44" fontId="0" fillId="0" borderId="2" xfId="0" applyNumberFormat="1" applyBorder="1" applyAlignment="1">
      <alignment wrapText="1"/>
    </xf>
    <xf numFmtId="44" fontId="0" fillId="0" borderId="0" xfId="1" applyFont="1" applyBorder="1"/>
    <xf numFmtId="164" fontId="0" fillId="0" borderId="0" xfId="1" applyNumberFormat="1" applyFont="1" applyBorder="1" applyAlignment="1">
      <alignment wrapText="1"/>
    </xf>
    <xf numFmtId="164" fontId="0" fillId="0" borderId="0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 applyFont="1" applyBorder="1" applyAlignment="1">
      <alignment wrapText="1"/>
    </xf>
    <xf numFmtId="164" fontId="0" fillId="0" borderId="3" xfId="0" applyNumberFormat="1" applyFont="1" applyBorder="1" applyAlignment="1">
      <alignment wrapText="1"/>
    </xf>
    <xf numFmtId="164" fontId="0" fillId="0" borderId="3" xfId="1" applyNumberFormat="1" applyFont="1" applyBorder="1" applyAlignment="1">
      <alignment wrapText="1"/>
    </xf>
    <xf numFmtId="6" fontId="0" fillId="0" borderId="0" xfId="0" applyNumberFormat="1" applyFont="1" applyBorder="1" applyAlignment="1">
      <alignment wrapText="1"/>
    </xf>
    <xf numFmtId="164" fontId="6" fillId="0" borderId="0" xfId="0" applyNumberFormat="1" applyFont="1" applyBorder="1" applyAlignment="1">
      <alignment wrapText="1"/>
    </xf>
    <xf numFmtId="164" fontId="0" fillId="0" borderId="0" xfId="0" applyNumberFormat="1" applyFont="1" applyBorder="1" applyAlignment="1">
      <alignment vertical="top" wrapText="1"/>
    </xf>
    <xf numFmtId="164" fontId="0" fillId="0" borderId="0" xfId="1" applyNumberFormat="1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4" fontId="0" fillId="0" borderId="0" xfId="1" applyFont="1" applyBorder="1" applyAlignment="1">
      <alignment vertical="top" wrapText="1"/>
    </xf>
    <xf numFmtId="0" fontId="0" fillId="0" borderId="10" xfId="0" applyBorder="1" applyAlignment="1">
      <alignment horizontal="right" vertical="top" wrapText="1"/>
    </xf>
    <xf numFmtId="17" fontId="0" fillId="0" borderId="10" xfId="0" applyNumberFormat="1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14" fontId="0" fillId="0" borderId="0" xfId="0" applyNumberFormat="1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tabSelected="1" topLeftCell="A13" zoomScale="80" zoomScaleNormal="80" workbookViewId="0">
      <selection activeCell="B38" sqref="B38"/>
    </sheetView>
  </sheetViews>
  <sheetFormatPr defaultRowHeight="12.75" x14ac:dyDescent="0.2"/>
  <cols>
    <col min="1" max="1" width="23.85546875" style="15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6" width="9.140625" style="2"/>
    <col min="7" max="7" width="9.85546875" style="2" bestFit="1" customWidth="1"/>
    <col min="8" max="8" width="10.85546875" style="2" bestFit="1" customWidth="1"/>
    <col min="9" max="19" width="9.140625" style="2"/>
    <col min="20" max="20" width="12.42578125" style="2" bestFit="1" customWidth="1"/>
    <col min="21" max="24" width="9.140625" style="2"/>
    <col min="25" max="25" width="12.42578125" style="2" bestFit="1" customWidth="1"/>
    <col min="26" max="16384" width="9.140625" style="2"/>
  </cols>
  <sheetData>
    <row r="1" spans="1:7" s="6" customFormat="1" ht="36" customHeight="1" x14ac:dyDescent="0.2">
      <c r="A1" s="87" t="s">
        <v>31</v>
      </c>
      <c r="B1" s="85" t="s">
        <v>35</v>
      </c>
      <c r="C1" s="88"/>
      <c r="D1" s="88"/>
      <c r="E1" s="85"/>
    </row>
    <row r="2" spans="1:7" s="6" customFormat="1" ht="35.25" customHeight="1" x14ac:dyDescent="0.2">
      <c r="A2" s="89" t="s">
        <v>24</v>
      </c>
      <c r="B2" s="90" t="s">
        <v>36</v>
      </c>
      <c r="C2" s="86" t="s">
        <v>25</v>
      </c>
      <c r="D2" s="90" t="s">
        <v>37</v>
      </c>
      <c r="E2" s="90"/>
    </row>
    <row r="3" spans="1:7" s="6" customFormat="1" ht="51" customHeight="1" x14ac:dyDescent="0.2">
      <c r="A3" s="115" t="s">
        <v>119</v>
      </c>
      <c r="B3" s="116"/>
      <c r="C3" s="116"/>
      <c r="D3" s="116"/>
      <c r="E3" s="117"/>
    </row>
    <row r="4" spans="1:7" s="7" customFormat="1" ht="31.5" x14ac:dyDescent="0.2">
      <c r="A4" s="68" t="s">
        <v>0</v>
      </c>
      <c r="B4" s="69" t="s">
        <v>1</v>
      </c>
      <c r="C4" s="8"/>
      <c r="D4" s="8"/>
      <c r="E4" s="22"/>
    </row>
    <row r="5" spans="1:7" s="6" customFormat="1" ht="25.5" x14ac:dyDescent="0.2">
      <c r="A5" s="23" t="s">
        <v>2</v>
      </c>
      <c r="B5" s="3" t="s">
        <v>29</v>
      </c>
      <c r="C5" s="3" t="s">
        <v>28</v>
      </c>
      <c r="D5" s="3" t="s">
        <v>27</v>
      </c>
      <c r="E5" s="24" t="s">
        <v>5</v>
      </c>
    </row>
    <row r="6" spans="1:7" ht="38.25" x14ac:dyDescent="0.2">
      <c r="A6" s="92">
        <v>42248</v>
      </c>
      <c r="B6" s="108">
        <f>2447.16+79.15+304.77</f>
        <v>2831.08</v>
      </c>
      <c r="C6" s="106" t="s">
        <v>49</v>
      </c>
      <c r="D6" s="106" t="s">
        <v>118</v>
      </c>
      <c r="E6" s="107" t="s">
        <v>48</v>
      </c>
    </row>
    <row r="7" spans="1:7" x14ac:dyDescent="0.2">
      <c r="A7" s="92"/>
      <c r="B7" s="108"/>
      <c r="C7" s="106"/>
      <c r="D7" s="106"/>
      <c r="E7" s="107"/>
    </row>
    <row r="8" spans="1:7" x14ac:dyDescent="0.2">
      <c r="A8" s="91">
        <v>42401</v>
      </c>
      <c r="B8" s="108">
        <f>1308.49</f>
        <v>1308.49</v>
      </c>
      <c r="C8" s="106" t="s">
        <v>45</v>
      </c>
      <c r="D8" s="106" t="s">
        <v>114</v>
      </c>
      <c r="E8" s="107" t="s">
        <v>46</v>
      </c>
    </row>
    <row r="9" spans="1:7" x14ac:dyDescent="0.2">
      <c r="A9" s="25"/>
      <c r="B9" s="14"/>
      <c r="C9" s="14"/>
      <c r="D9" s="14"/>
      <c r="E9" s="26"/>
    </row>
    <row r="10" spans="1:7" ht="12" customHeight="1" x14ac:dyDescent="0.2">
      <c r="A10" s="25"/>
      <c r="B10" s="94">
        <f>SUM(B6:B9)</f>
        <v>4139.57</v>
      </c>
      <c r="C10" s="14"/>
      <c r="D10" s="14"/>
      <c r="E10" s="26"/>
    </row>
    <row r="11" spans="1:7" s="7" customFormat="1" ht="31.5" x14ac:dyDescent="0.2">
      <c r="A11" s="66" t="s">
        <v>0</v>
      </c>
      <c r="B11" s="67" t="s">
        <v>26</v>
      </c>
      <c r="C11" s="9"/>
      <c r="D11" s="9"/>
      <c r="E11" s="27"/>
    </row>
    <row r="12" spans="1:7" s="6" customFormat="1" x14ac:dyDescent="0.2">
      <c r="A12" s="23" t="s">
        <v>2</v>
      </c>
      <c r="B12" s="3" t="s">
        <v>29</v>
      </c>
      <c r="C12" s="3"/>
      <c r="D12" s="3"/>
      <c r="E12" s="24"/>
    </row>
    <row r="13" spans="1:7" ht="25.5" x14ac:dyDescent="0.2">
      <c r="A13" s="92">
        <v>42248</v>
      </c>
      <c r="B13" s="105">
        <v>11459</v>
      </c>
      <c r="C13" s="106" t="s">
        <v>49</v>
      </c>
      <c r="D13" s="106" t="s">
        <v>47</v>
      </c>
      <c r="E13" s="107" t="s">
        <v>48</v>
      </c>
      <c r="G13" s="14"/>
    </row>
    <row r="14" spans="1:7" ht="25.5" x14ac:dyDescent="0.2">
      <c r="A14" s="92">
        <v>42248</v>
      </c>
      <c r="B14" s="105">
        <v>978.65</v>
      </c>
      <c r="C14" s="106" t="s">
        <v>49</v>
      </c>
      <c r="D14" s="106" t="s">
        <v>128</v>
      </c>
      <c r="E14" s="107" t="s">
        <v>48</v>
      </c>
      <c r="G14" s="14"/>
    </row>
    <row r="15" spans="1:7" x14ac:dyDescent="0.2">
      <c r="A15" s="91"/>
      <c r="B15" s="105"/>
      <c r="C15" s="15"/>
      <c r="D15" s="106"/>
      <c r="E15" s="107"/>
    </row>
    <row r="16" spans="1:7" x14ac:dyDescent="0.2">
      <c r="A16" s="91">
        <v>42401</v>
      </c>
      <c r="B16" s="105">
        <v>8474.5499999999993</v>
      </c>
      <c r="C16" s="106" t="s">
        <v>45</v>
      </c>
      <c r="D16" s="106" t="s">
        <v>42</v>
      </c>
      <c r="E16" s="107" t="s">
        <v>46</v>
      </c>
    </row>
    <row r="17" spans="1:17" x14ac:dyDescent="0.2">
      <c r="A17" s="91">
        <v>42401</v>
      </c>
      <c r="B17" s="105">
        <v>619.6099999999999</v>
      </c>
      <c r="C17" s="106" t="s">
        <v>45</v>
      </c>
      <c r="D17" s="106" t="s">
        <v>127</v>
      </c>
      <c r="E17" s="107" t="s">
        <v>46</v>
      </c>
    </row>
    <row r="18" spans="1:17" x14ac:dyDescent="0.2">
      <c r="A18" s="91"/>
      <c r="B18" s="105"/>
      <c r="C18" s="106"/>
      <c r="D18" s="106"/>
      <c r="E18" s="107"/>
    </row>
    <row r="19" spans="1:17" ht="63.75" x14ac:dyDescent="0.2">
      <c r="A19" s="91">
        <v>42430</v>
      </c>
      <c r="B19" s="105">
        <v>350</v>
      </c>
      <c r="C19" s="106" t="s">
        <v>109</v>
      </c>
      <c r="D19" s="106" t="s">
        <v>126</v>
      </c>
      <c r="E19" s="107" t="s">
        <v>110</v>
      </c>
    </row>
    <row r="20" spans="1:17" x14ac:dyDescent="0.2">
      <c r="A20" s="91"/>
      <c r="B20" s="105"/>
      <c r="C20" s="106"/>
      <c r="D20" s="106"/>
      <c r="E20" s="107"/>
    </row>
    <row r="21" spans="1:17" x14ac:dyDescent="0.2">
      <c r="A21" s="91">
        <v>42491</v>
      </c>
      <c r="B21" s="105">
        <v>9053.07</v>
      </c>
      <c r="C21" s="15" t="s">
        <v>43</v>
      </c>
      <c r="D21" s="106" t="s">
        <v>42</v>
      </c>
      <c r="E21" s="107" t="s">
        <v>44</v>
      </c>
    </row>
    <row r="22" spans="1:17" x14ac:dyDescent="0.2">
      <c r="A22" s="91">
        <v>42491</v>
      </c>
      <c r="B22" s="105">
        <v>1600</v>
      </c>
      <c r="C22" s="15" t="s">
        <v>43</v>
      </c>
      <c r="D22" s="106" t="s">
        <v>123</v>
      </c>
      <c r="E22" s="107" t="s">
        <v>44</v>
      </c>
    </row>
    <row r="23" spans="1:17" x14ac:dyDescent="0.2">
      <c r="A23" s="91">
        <v>42491</v>
      </c>
      <c r="B23" s="105">
        <v>905.89</v>
      </c>
      <c r="C23" s="15" t="s">
        <v>43</v>
      </c>
      <c r="D23" s="106" t="s">
        <v>125</v>
      </c>
      <c r="E23" s="107" t="s">
        <v>44</v>
      </c>
    </row>
    <row r="24" spans="1:17" x14ac:dyDescent="0.2">
      <c r="A24" s="91"/>
      <c r="B24" s="97"/>
      <c r="D24" s="14"/>
      <c r="E24" s="26"/>
    </row>
    <row r="25" spans="1:17" x14ac:dyDescent="0.2">
      <c r="A25" s="25"/>
      <c r="B25" s="98">
        <f>SUM(B13:B23)</f>
        <v>33440.769999999997</v>
      </c>
      <c r="C25" s="14"/>
      <c r="D25" s="14"/>
      <c r="E25" s="26"/>
    </row>
    <row r="26" spans="1:17" s="7" customFormat="1" ht="31.5" x14ac:dyDescent="0.2">
      <c r="A26" s="70" t="s">
        <v>7</v>
      </c>
      <c r="B26" s="71" t="s">
        <v>1</v>
      </c>
      <c r="C26" s="13"/>
      <c r="D26" s="13"/>
      <c r="E26" s="28"/>
      <c r="Q26" s="2"/>
    </row>
    <row r="27" spans="1:17" s="6" customFormat="1" ht="25.5" customHeight="1" x14ac:dyDescent="0.2">
      <c r="A27" s="23" t="s">
        <v>2</v>
      </c>
      <c r="B27" s="3" t="s">
        <v>29</v>
      </c>
      <c r="C27" s="3" t="s">
        <v>8</v>
      </c>
      <c r="D27" s="3" t="s">
        <v>4</v>
      </c>
      <c r="E27" s="24" t="s">
        <v>5</v>
      </c>
      <c r="Q27" s="2"/>
    </row>
    <row r="28" spans="1:17" ht="25.5" x14ac:dyDescent="0.2">
      <c r="A28" s="109" t="s">
        <v>38</v>
      </c>
      <c r="B28" s="105">
        <v>433.2165</v>
      </c>
      <c r="C28" s="106" t="s">
        <v>78</v>
      </c>
      <c r="D28" s="106" t="s">
        <v>108</v>
      </c>
      <c r="E28" s="107" t="s">
        <v>65</v>
      </c>
      <c r="G28" s="97"/>
      <c r="H28" s="97"/>
    </row>
    <row r="29" spans="1:17" ht="25.5" x14ac:dyDescent="0.2">
      <c r="A29" s="109" t="s">
        <v>38</v>
      </c>
      <c r="B29" s="105">
        <v>76.670500000000004</v>
      </c>
      <c r="C29" s="106" t="s">
        <v>78</v>
      </c>
      <c r="D29" s="106" t="s">
        <v>61</v>
      </c>
      <c r="E29" s="107"/>
      <c r="G29" s="97"/>
      <c r="H29" s="97"/>
    </row>
    <row r="30" spans="1:17" ht="25.5" x14ac:dyDescent="0.2">
      <c r="A30" s="109" t="s">
        <v>38</v>
      </c>
      <c r="B30" s="105">
        <v>518.51</v>
      </c>
      <c r="C30" s="106" t="s">
        <v>78</v>
      </c>
      <c r="D30" s="106" t="s">
        <v>106</v>
      </c>
      <c r="E30" s="107" t="s">
        <v>39</v>
      </c>
      <c r="G30" s="97"/>
      <c r="H30" s="97"/>
    </row>
    <row r="31" spans="1:17" ht="25.5" x14ac:dyDescent="0.2">
      <c r="A31" s="109" t="s">
        <v>38</v>
      </c>
      <c r="B31" s="105">
        <v>36.247999999999998</v>
      </c>
      <c r="C31" s="106" t="s">
        <v>78</v>
      </c>
      <c r="D31" s="106" t="s">
        <v>85</v>
      </c>
      <c r="E31" s="107" t="s">
        <v>62</v>
      </c>
      <c r="G31" s="97"/>
      <c r="H31" s="97"/>
    </row>
    <row r="32" spans="1:17" x14ac:dyDescent="0.2">
      <c r="A32" s="109"/>
      <c r="B32" s="96"/>
      <c r="C32" s="14"/>
      <c r="D32" s="14"/>
      <c r="E32" s="26"/>
      <c r="G32" s="97"/>
      <c r="H32" s="97"/>
    </row>
    <row r="33" spans="1:16" ht="25.5" x14ac:dyDescent="0.2">
      <c r="A33" s="25" t="s">
        <v>111</v>
      </c>
      <c r="B33" s="96">
        <f>SUM(B28:B32)</f>
        <v>1064.645</v>
      </c>
      <c r="C33" s="14"/>
      <c r="D33" s="14"/>
      <c r="E33" s="26"/>
      <c r="G33" s="97"/>
      <c r="H33" s="97"/>
    </row>
    <row r="34" spans="1:16" s="7" customFormat="1" ht="30" customHeight="1" x14ac:dyDescent="0.25">
      <c r="A34" s="29" t="s">
        <v>9</v>
      </c>
      <c r="B34" s="11" t="s">
        <v>6</v>
      </c>
      <c r="C34" s="5"/>
      <c r="D34" s="5"/>
      <c r="E34" s="30"/>
      <c r="G34" s="97"/>
      <c r="H34" s="97"/>
      <c r="P34" s="2"/>
    </row>
    <row r="35" spans="1:16" s="6" customFormat="1" x14ac:dyDescent="0.2">
      <c r="A35" s="23" t="s">
        <v>2</v>
      </c>
      <c r="B35" s="3" t="s">
        <v>29</v>
      </c>
      <c r="C35" s="3"/>
      <c r="D35" s="3"/>
      <c r="E35" s="24"/>
      <c r="G35" s="97"/>
      <c r="H35" s="97"/>
      <c r="P35" s="2"/>
    </row>
    <row r="36" spans="1:16" s="14" customFormat="1" ht="25.5" x14ac:dyDescent="0.2">
      <c r="A36" s="109" t="s">
        <v>38</v>
      </c>
      <c r="B36" s="105">
        <v>3441.1794999999997</v>
      </c>
      <c r="C36" s="106" t="s">
        <v>78</v>
      </c>
      <c r="D36" s="106" t="s">
        <v>124</v>
      </c>
      <c r="E36" s="107" t="s">
        <v>40</v>
      </c>
      <c r="G36" s="97"/>
      <c r="H36" s="97"/>
      <c r="P36" s="2"/>
    </row>
    <row r="37" spans="1:16" s="14" customFormat="1" ht="38.25" x14ac:dyDescent="0.2">
      <c r="A37" s="109" t="s">
        <v>38</v>
      </c>
      <c r="B37" s="105">
        <v>11864.205000000002</v>
      </c>
      <c r="C37" s="106" t="s">
        <v>78</v>
      </c>
      <c r="D37" s="106" t="s">
        <v>107</v>
      </c>
      <c r="E37" s="107" t="s">
        <v>105</v>
      </c>
      <c r="G37" s="97"/>
      <c r="H37" s="97"/>
      <c r="P37" s="2"/>
    </row>
    <row r="38" spans="1:16" s="14" customFormat="1" ht="25.5" x14ac:dyDescent="0.2">
      <c r="A38" s="109" t="s">
        <v>38</v>
      </c>
      <c r="B38" s="105">
        <v>3975.4349999999999</v>
      </c>
      <c r="C38" s="106" t="s">
        <v>78</v>
      </c>
      <c r="D38" s="106" t="s">
        <v>79</v>
      </c>
      <c r="E38" s="107" t="s">
        <v>39</v>
      </c>
      <c r="G38" s="97"/>
      <c r="H38" s="97"/>
      <c r="P38" s="2"/>
    </row>
    <row r="39" spans="1:16" s="14" customFormat="1" x14ac:dyDescent="0.2">
      <c r="A39" s="25"/>
      <c r="B39" s="96"/>
      <c r="E39" s="26"/>
      <c r="P39" s="2"/>
    </row>
    <row r="40" spans="1:16" s="14" customFormat="1" ht="25.5" x14ac:dyDescent="0.2">
      <c r="A40" s="25" t="s">
        <v>112</v>
      </c>
      <c r="B40" s="96">
        <f>SUM(B36:B39)</f>
        <v>19280.819500000001</v>
      </c>
      <c r="E40" s="26"/>
      <c r="P40" s="2"/>
    </row>
    <row r="41" spans="1:16" s="16" customFormat="1" ht="46.5" customHeight="1" x14ac:dyDescent="0.2">
      <c r="A41" s="72" t="s">
        <v>41</v>
      </c>
      <c r="B41" s="17"/>
      <c r="C41" s="18"/>
      <c r="D41" s="19"/>
      <c r="E41" s="31"/>
      <c r="P41" s="2"/>
    </row>
    <row r="42" spans="1:16" s="14" customFormat="1" ht="13.5" thickBot="1" x14ac:dyDescent="0.25">
      <c r="A42" s="32"/>
      <c r="B42" s="20" t="s">
        <v>29</v>
      </c>
      <c r="C42" s="21"/>
      <c r="D42" s="21"/>
      <c r="E42" s="33"/>
    </row>
    <row r="43" spans="1:16" x14ac:dyDescent="0.2">
      <c r="A43" s="25"/>
      <c r="B43" s="14"/>
      <c r="C43" s="14"/>
      <c r="D43" s="14"/>
      <c r="E43" s="26"/>
    </row>
    <row r="44" spans="1:16" x14ac:dyDescent="0.2">
      <c r="A44" s="25"/>
      <c r="B44" s="14"/>
      <c r="C44" s="14"/>
      <c r="D44" s="14"/>
      <c r="E44" s="26"/>
    </row>
    <row r="45" spans="1:16" x14ac:dyDescent="0.2">
      <c r="B45" s="14"/>
      <c r="C45" s="14"/>
      <c r="D45" s="14"/>
      <c r="E45" s="26"/>
    </row>
    <row r="46" spans="1:16" x14ac:dyDescent="0.2">
      <c r="A46" s="25"/>
      <c r="B46" s="14"/>
      <c r="C46" s="14"/>
      <c r="D46" s="14"/>
      <c r="E46" s="26"/>
    </row>
    <row r="47" spans="1:16" x14ac:dyDescent="0.2">
      <c r="A47" s="25"/>
      <c r="B47" s="14"/>
      <c r="C47" s="14"/>
      <c r="D47" s="14"/>
      <c r="E47" s="26"/>
    </row>
    <row r="48" spans="1:16" x14ac:dyDescent="0.2">
      <c r="A48" s="25"/>
      <c r="B48" s="14"/>
      <c r="C48" s="14"/>
      <c r="D48" s="14"/>
      <c r="E48" s="26"/>
    </row>
    <row r="49" spans="1:5" ht="25.5" x14ac:dyDescent="0.2">
      <c r="A49" s="25" t="s">
        <v>30</v>
      </c>
      <c r="B49" s="101">
        <f>SUM(B40,B33,B25,B10)</f>
        <v>57925.804499999998</v>
      </c>
      <c r="C49" s="14"/>
      <c r="D49" s="14"/>
      <c r="E49" s="26"/>
    </row>
    <row r="50" spans="1:5" x14ac:dyDescent="0.2">
      <c r="A50" s="25"/>
      <c r="B50" s="96"/>
      <c r="C50" s="14"/>
      <c r="D50" s="14"/>
      <c r="E50" s="26"/>
    </row>
    <row r="51" spans="1:5" x14ac:dyDescent="0.2">
      <c r="A51" s="25"/>
      <c r="B51" s="96"/>
      <c r="C51" s="14"/>
      <c r="D51" s="14"/>
      <c r="E51" s="26"/>
    </row>
    <row r="52" spans="1:5" x14ac:dyDescent="0.2">
      <c r="A52" s="25"/>
      <c r="B52" s="96"/>
      <c r="C52" s="14"/>
      <c r="D52" s="14"/>
      <c r="E52" s="26"/>
    </row>
    <row r="53" spans="1:5" x14ac:dyDescent="0.2">
      <c r="A53" s="25"/>
      <c r="B53" s="96"/>
      <c r="C53" s="14"/>
      <c r="D53" s="14"/>
      <c r="E53" s="26"/>
    </row>
    <row r="54" spans="1:5" x14ac:dyDescent="0.2">
      <c r="A54" s="25"/>
      <c r="B54" s="14"/>
      <c r="C54" s="14"/>
      <c r="D54" s="14"/>
      <c r="E54" s="26"/>
    </row>
    <row r="55" spans="1:5" x14ac:dyDescent="0.2">
      <c r="A55" s="34"/>
      <c r="B55" s="1"/>
      <c r="C55" s="1"/>
      <c r="D55" s="1"/>
      <c r="E55" s="35"/>
    </row>
  </sheetData>
  <customSheetViews>
    <customSheetView guid="{7BFDA096-5390-40D2-885D-E91DD092624A}" scale="80" showPageBreaks="1" fitToPage="1" topLeftCell="A7">
      <selection activeCell="D39" sqref="D39"/>
      <pageMargins left="0.70866141732283472" right="0.70866141732283472" top="0.74803149606299213" bottom="0.74803149606299213" header="0.31496062992125984" footer="0.31496062992125984"/>
      <printOptions gridLines="1"/>
      <pageSetup paperSize="9" scale="27" orientation="portrait" r:id="rId1"/>
      <headerFooter alignWithMargins="0"/>
    </customSheetView>
  </customSheetViews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5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zoomScale="80" zoomScaleNormal="80" workbookViewId="0">
      <selection activeCell="C48" sqref="C48"/>
    </sheetView>
  </sheetViews>
  <sheetFormatPr defaultRowHeight="12.75" x14ac:dyDescent="0.2"/>
  <cols>
    <col min="1" max="1" width="27.85546875" style="41" customWidth="1"/>
    <col min="2" max="2" width="23.140625" style="41" customWidth="1"/>
    <col min="3" max="3" width="27.42578125" style="41" customWidth="1"/>
    <col min="4" max="4" width="29.85546875" style="41" customWidth="1"/>
    <col min="5" max="5" width="23.7109375" style="41" customWidth="1"/>
    <col min="6" max="7" width="9.140625" style="42"/>
    <col min="8" max="8" width="9.5703125" style="42" bestFit="1" customWidth="1"/>
    <col min="9" max="9" width="11.28515625" style="42" bestFit="1" customWidth="1"/>
    <col min="10" max="16384" width="9.140625" style="42"/>
  </cols>
  <sheetData>
    <row r="1" spans="1:9" s="41" customFormat="1" ht="36" customHeight="1" x14ac:dyDescent="0.2">
      <c r="A1" s="87" t="s">
        <v>31</v>
      </c>
      <c r="B1" s="85" t="s">
        <v>35</v>
      </c>
      <c r="C1" s="88"/>
      <c r="D1" s="88"/>
      <c r="E1" s="85"/>
    </row>
    <row r="2" spans="1:9" s="6" customFormat="1" ht="35.25" customHeight="1" x14ac:dyDescent="0.2">
      <c r="A2" s="89" t="s">
        <v>24</v>
      </c>
      <c r="B2" s="90" t="s">
        <v>36</v>
      </c>
      <c r="C2" s="86" t="s">
        <v>25</v>
      </c>
      <c r="D2" s="90" t="s">
        <v>37</v>
      </c>
      <c r="E2" s="90"/>
    </row>
    <row r="3" spans="1:9" s="40" customFormat="1" ht="42" customHeight="1" x14ac:dyDescent="0.25">
      <c r="A3" s="118" t="s">
        <v>120</v>
      </c>
      <c r="B3" s="119"/>
      <c r="C3" s="119"/>
      <c r="D3" s="119"/>
      <c r="E3" s="120"/>
    </row>
    <row r="4" spans="1:9" s="6" customFormat="1" ht="31.5" x14ac:dyDescent="0.25">
      <c r="A4" s="66" t="s">
        <v>10</v>
      </c>
      <c r="B4" s="67" t="s">
        <v>1</v>
      </c>
      <c r="C4" s="10"/>
      <c r="D4" s="10"/>
      <c r="E4" s="52"/>
    </row>
    <row r="5" spans="1:9" ht="25.5" x14ac:dyDescent="0.2">
      <c r="A5" s="55" t="s">
        <v>2</v>
      </c>
      <c r="B5" s="3" t="s">
        <v>29</v>
      </c>
      <c r="C5" s="3" t="s">
        <v>11</v>
      </c>
      <c r="D5" s="3" t="s">
        <v>12</v>
      </c>
      <c r="E5" s="24" t="s">
        <v>5</v>
      </c>
      <c r="H5" s="39"/>
      <c r="I5" s="39"/>
    </row>
    <row r="6" spans="1:9" ht="25.5" x14ac:dyDescent="0.2">
      <c r="A6" s="110">
        <v>42217</v>
      </c>
      <c r="B6" s="104">
        <v>286.90199999999999</v>
      </c>
      <c r="C6" s="111" t="s">
        <v>50</v>
      </c>
      <c r="D6" s="111" t="s">
        <v>67</v>
      </c>
      <c r="E6" s="112" t="s">
        <v>51</v>
      </c>
      <c r="H6" s="95"/>
      <c r="I6" s="95"/>
    </row>
    <row r="7" spans="1:9" ht="25.5" x14ac:dyDescent="0.2">
      <c r="A7" s="110">
        <v>42248</v>
      </c>
      <c r="B7" s="104">
        <v>306.1875</v>
      </c>
      <c r="C7" s="111" t="s">
        <v>52</v>
      </c>
      <c r="D7" s="111" t="s">
        <v>68</v>
      </c>
      <c r="E7" s="112" t="s">
        <v>51</v>
      </c>
      <c r="H7" s="95"/>
      <c r="I7" s="95"/>
    </row>
    <row r="8" spans="1:9" ht="38.25" x14ac:dyDescent="0.2">
      <c r="A8" s="110">
        <v>42339</v>
      </c>
      <c r="B8" s="104">
        <v>525.78</v>
      </c>
      <c r="C8" s="111" t="s">
        <v>53</v>
      </c>
      <c r="D8" s="111" t="s">
        <v>69</v>
      </c>
      <c r="E8" s="112" t="s">
        <v>54</v>
      </c>
      <c r="H8" s="95"/>
      <c r="I8" s="95"/>
    </row>
    <row r="9" spans="1:9" ht="36.75" customHeight="1" x14ac:dyDescent="0.2">
      <c r="A9" s="110">
        <v>42370</v>
      </c>
      <c r="B9" s="104">
        <v>79.004999999999995</v>
      </c>
      <c r="C9" s="111" t="s">
        <v>55</v>
      </c>
      <c r="D9" s="111" t="s">
        <v>70</v>
      </c>
      <c r="E9" s="112" t="s">
        <v>56</v>
      </c>
      <c r="H9" s="95"/>
      <c r="I9" s="95"/>
    </row>
    <row r="10" spans="1:9" ht="25.5" x14ac:dyDescent="0.2">
      <c r="A10" s="110">
        <v>42401</v>
      </c>
      <c r="B10" s="104">
        <v>109.39949999999999</v>
      </c>
      <c r="C10" s="111" t="s">
        <v>57</v>
      </c>
      <c r="D10" s="111" t="s">
        <v>71</v>
      </c>
      <c r="E10" s="112" t="s">
        <v>51</v>
      </c>
      <c r="H10" s="95"/>
      <c r="I10" s="95"/>
    </row>
    <row r="11" spans="1:9" ht="25.5" x14ac:dyDescent="0.2">
      <c r="A11" s="110">
        <v>42430</v>
      </c>
      <c r="B11" s="104">
        <v>208.541</v>
      </c>
      <c r="C11" s="111" t="s">
        <v>58</v>
      </c>
      <c r="D11" s="111" t="s">
        <v>72</v>
      </c>
      <c r="E11" s="112" t="s">
        <v>51</v>
      </c>
      <c r="H11" s="95"/>
      <c r="I11" s="95"/>
    </row>
    <row r="12" spans="1:9" ht="25.5" x14ac:dyDescent="0.2">
      <c r="A12" s="110">
        <v>42461</v>
      </c>
      <c r="B12" s="104">
        <v>651.90049999999997</v>
      </c>
      <c r="C12" s="111" t="s">
        <v>50</v>
      </c>
      <c r="D12" s="111" t="s">
        <v>73</v>
      </c>
      <c r="E12" s="112" t="s">
        <v>56</v>
      </c>
      <c r="H12" s="95"/>
      <c r="I12" s="95"/>
    </row>
    <row r="13" spans="1:9" ht="38.25" x14ac:dyDescent="0.2">
      <c r="A13" s="110">
        <v>42491</v>
      </c>
      <c r="B13" s="104">
        <v>1164.9959999999999</v>
      </c>
      <c r="C13" s="111" t="s">
        <v>59</v>
      </c>
      <c r="D13" s="111" t="s">
        <v>74</v>
      </c>
      <c r="E13" s="112" t="s">
        <v>51</v>
      </c>
      <c r="H13" s="95"/>
      <c r="I13" s="95"/>
    </row>
    <row r="14" spans="1:9" x14ac:dyDescent="0.2">
      <c r="A14" s="93"/>
      <c r="B14" s="99"/>
      <c r="E14" s="49"/>
      <c r="H14" s="95"/>
      <c r="I14" s="95"/>
    </row>
    <row r="15" spans="1:9" s="46" customFormat="1" ht="25.5" customHeight="1" x14ac:dyDescent="0.2">
      <c r="A15" s="48"/>
      <c r="B15" s="100">
        <f>SUM(B6:B14)</f>
        <v>3332.7114999999994</v>
      </c>
      <c r="C15" s="41"/>
      <c r="D15" s="41"/>
      <c r="E15" s="49"/>
      <c r="H15" s="95"/>
      <c r="I15" s="95"/>
    </row>
    <row r="16" spans="1:9" ht="31.5" x14ac:dyDescent="0.25">
      <c r="A16" s="73" t="s">
        <v>10</v>
      </c>
      <c r="B16" s="74" t="s">
        <v>26</v>
      </c>
      <c r="C16" s="11"/>
      <c r="D16" s="11"/>
      <c r="E16" s="57"/>
      <c r="H16" s="95"/>
      <c r="I16" s="95"/>
    </row>
    <row r="17" spans="1:9" x14ac:dyDescent="0.2">
      <c r="A17" s="53" t="s">
        <v>2</v>
      </c>
      <c r="B17" s="4" t="s">
        <v>29</v>
      </c>
      <c r="C17" s="4"/>
      <c r="D17" s="4"/>
      <c r="E17" s="54"/>
      <c r="H17" s="95"/>
      <c r="I17" s="95"/>
    </row>
    <row r="18" spans="1:9" ht="25.5" x14ac:dyDescent="0.2">
      <c r="A18" s="110">
        <v>42491</v>
      </c>
      <c r="B18" s="104">
        <v>31.004000000000001</v>
      </c>
      <c r="C18" s="111" t="s">
        <v>60</v>
      </c>
      <c r="D18" s="111" t="s">
        <v>75</v>
      </c>
      <c r="E18" s="112" t="s">
        <v>56</v>
      </c>
      <c r="H18" s="95"/>
      <c r="I18" s="95"/>
    </row>
    <row r="19" spans="1:9" ht="25.5" x14ac:dyDescent="0.2">
      <c r="A19" s="110">
        <v>42186</v>
      </c>
      <c r="B19" s="104">
        <v>15.996500000000001</v>
      </c>
      <c r="C19" s="111" t="s">
        <v>66</v>
      </c>
      <c r="D19" s="111" t="s">
        <v>75</v>
      </c>
      <c r="E19" s="112" t="s">
        <v>56</v>
      </c>
      <c r="H19" s="95"/>
      <c r="I19" s="95"/>
    </row>
    <row r="20" spans="1:9" ht="25.5" x14ac:dyDescent="0.2">
      <c r="A20" s="110">
        <v>42339</v>
      </c>
      <c r="B20" s="104">
        <v>31.4985</v>
      </c>
      <c r="C20" s="111" t="s">
        <v>63</v>
      </c>
      <c r="D20" s="111" t="s">
        <v>76</v>
      </c>
      <c r="E20" s="112" t="s">
        <v>56</v>
      </c>
      <c r="H20" s="95"/>
      <c r="I20" s="95"/>
    </row>
    <row r="21" spans="1:9" ht="25.5" x14ac:dyDescent="0.2">
      <c r="A21" s="110">
        <v>42401</v>
      </c>
      <c r="B21" s="104">
        <v>33.752499999999998</v>
      </c>
      <c r="C21" s="111" t="s">
        <v>60</v>
      </c>
      <c r="D21" s="111" t="s">
        <v>77</v>
      </c>
      <c r="E21" s="112" t="s">
        <v>56</v>
      </c>
      <c r="H21" s="95"/>
      <c r="I21" s="95"/>
    </row>
    <row r="22" spans="1:9" ht="25.5" x14ac:dyDescent="0.2">
      <c r="A22" s="110">
        <v>42522</v>
      </c>
      <c r="B22" s="104">
        <v>45.804499999999997</v>
      </c>
      <c r="C22" s="111" t="s">
        <v>64</v>
      </c>
      <c r="D22" s="111" t="s">
        <v>76</v>
      </c>
      <c r="E22" s="112" t="s">
        <v>56</v>
      </c>
      <c r="H22" s="95"/>
      <c r="I22" s="95"/>
    </row>
    <row r="23" spans="1:9" x14ac:dyDescent="0.2">
      <c r="A23" s="48"/>
      <c r="B23" s="99"/>
      <c r="E23" s="49"/>
      <c r="H23" s="95"/>
      <c r="I23" s="95"/>
    </row>
    <row r="24" spans="1:9" s="47" customFormat="1" ht="48" customHeight="1" x14ac:dyDescent="0.2">
      <c r="A24" s="48"/>
      <c r="B24" s="100">
        <f>SUM(B18:B23)</f>
        <v>158.05599999999998</v>
      </c>
      <c r="C24" s="41"/>
      <c r="D24" s="41"/>
      <c r="E24" s="49"/>
      <c r="H24" s="42"/>
      <c r="I24" s="42"/>
    </row>
    <row r="25" spans="1:9" ht="45" x14ac:dyDescent="0.2">
      <c r="A25" s="75" t="s">
        <v>33</v>
      </c>
      <c r="B25" s="58"/>
      <c r="C25" s="59"/>
      <c r="D25" s="60"/>
      <c r="E25" s="61"/>
    </row>
    <row r="26" spans="1:9" x14ac:dyDescent="0.2">
      <c r="A26" s="62"/>
      <c r="B26" s="3" t="s">
        <v>29</v>
      </c>
      <c r="C26" s="63"/>
      <c r="D26" s="63"/>
      <c r="E26" s="64"/>
    </row>
    <row r="27" spans="1:9" x14ac:dyDescent="0.2">
      <c r="A27" s="48"/>
      <c r="E27" s="49"/>
    </row>
    <row r="28" spans="1:9" x14ac:dyDescent="0.2">
      <c r="A28" s="48"/>
      <c r="E28" s="49"/>
    </row>
    <row r="29" spans="1:9" x14ac:dyDescent="0.2">
      <c r="A29" s="48"/>
      <c r="E29" s="49"/>
    </row>
    <row r="30" spans="1:9" x14ac:dyDescent="0.2">
      <c r="A30" s="48"/>
      <c r="E30" s="49"/>
    </row>
    <row r="31" spans="1:9" x14ac:dyDescent="0.2">
      <c r="A31" s="48"/>
      <c r="E31" s="49"/>
    </row>
    <row r="32" spans="1:9" x14ac:dyDescent="0.2">
      <c r="A32" s="25" t="s">
        <v>30</v>
      </c>
      <c r="B32" s="100">
        <f>SUM(B24+B15)</f>
        <v>3490.7674999999995</v>
      </c>
      <c r="E32" s="49"/>
    </row>
    <row r="33" spans="1:5" x14ac:dyDescent="0.2">
      <c r="A33" s="48"/>
      <c r="E33" s="49"/>
    </row>
    <row r="34" spans="1:5" x14ac:dyDescent="0.2">
      <c r="A34" s="48"/>
      <c r="E34" s="49"/>
    </row>
    <row r="35" spans="1:5" x14ac:dyDescent="0.2">
      <c r="A35" s="48"/>
      <c r="E35" s="49"/>
    </row>
    <row r="36" spans="1:5" x14ac:dyDescent="0.2">
      <c r="A36" s="48"/>
      <c r="E36" s="49"/>
    </row>
    <row r="37" spans="1:5" x14ac:dyDescent="0.2">
      <c r="A37" s="48"/>
      <c r="E37" s="49"/>
    </row>
    <row r="38" spans="1:5" x14ac:dyDescent="0.2">
      <c r="A38" s="50"/>
      <c r="B38" s="36"/>
      <c r="C38" s="36"/>
      <c r="D38" s="36"/>
      <c r="E38" s="51"/>
    </row>
  </sheetData>
  <customSheetViews>
    <customSheetView guid="{7BFDA096-5390-40D2-885D-E91DD092624A}" scale="80" showPageBreaks="1" fitToPage="1" printArea="1">
      <selection activeCell="I7" sqref="I7"/>
      <pageMargins left="0.7" right="0.7" top="0.75" bottom="0.75" header="0.3" footer="0.3"/>
      <pageSetup paperSize="9" scale="67" orientation="portrait" r:id="rId1"/>
      <headerFooter alignWithMargins="0"/>
    </customSheetView>
  </customSheetViews>
  <mergeCells count="1">
    <mergeCell ref="A3:E3"/>
  </mergeCells>
  <pageMargins left="0.7" right="0.7" top="0.75" bottom="0.75" header="0.3" footer="0.3"/>
  <pageSetup paperSize="9" scale="67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7" zoomScale="80" zoomScaleNormal="80" workbookViewId="0">
      <selection activeCell="E10" sqref="E10"/>
    </sheetView>
  </sheetViews>
  <sheetFormatPr defaultRowHeight="12.75" x14ac:dyDescent="0.2"/>
  <cols>
    <col min="1" max="1" width="23.85546875" style="76" customWidth="1"/>
    <col min="2" max="2" width="23.140625" style="76" customWidth="1"/>
    <col min="3" max="3" width="27.42578125" style="76" customWidth="1"/>
    <col min="4" max="4" width="27.140625" style="76" customWidth="1"/>
    <col min="5" max="5" width="28.140625" style="76" customWidth="1"/>
    <col min="6" max="16384" width="9.140625" style="81"/>
  </cols>
  <sheetData>
    <row r="1" spans="1:5" ht="36" x14ac:dyDescent="0.2">
      <c r="A1" s="87" t="s">
        <v>31</v>
      </c>
      <c r="B1" s="85" t="s">
        <v>35</v>
      </c>
      <c r="C1" s="88"/>
      <c r="D1" s="88"/>
      <c r="E1" s="85"/>
    </row>
    <row r="2" spans="1:5" ht="31.5" x14ac:dyDescent="0.2">
      <c r="A2" s="89" t="s">
        <v>24</v>
      </c>
      <c r="B2" s="90" t="s">
        <v>36</v>
      </c>
      <c r="C2" s="86" t="s">
        <v>25</v>
      </c>
      <c r="D2" s="90" t="s">
        <v>37</v>
      </c>
      <c r="E2" s="90"/>
    </row>
    <row r="3" spans="1:5" ht="53.25" customHeight="1" x14ac:dyDescent="0.2">
      <c r="A3" s="121" t="s">
        <v>121</v>
      </c>
      <c r="B3" s="122"/>
      <c r="C3" s="122"/>
      <c r="D3" s="122"/>
      <c r="E3" s="123"/>
    </row>
    <row r="4" spans="1:5" ht="15.75" x14ac:dyDescent="0.25">
      <c r="A4" s="66" t="s">
        <v>17</v>
      </c>
      <c r="B4" s="10"/>
      <c r="C4" s="10"/>
      <c r="D4" s="10"/>
      <c r="E4" s="52"/>
    </row>
    <row r="5" spans="1:5" x14ac:dyDescent="0.2">
      <c r="A5" s="55" t="s">
        <v>2</v>
      </c>
      <c r="B5" s="3" t="s">
        <v>18</v>
      </c>
      <c r="C5" s="3" t="s">
        <v>19</v>
      </c>
      <c r="D5" s="3" t="s">
        <v>20</v>
      </c>
      <c r="E5" s="24"/>
    </row>
    <row r="6" spans="1:5" x14ac:dyDescent="0.2">
      <c r="A6" s="113">
        <v>42297</v>
      </c>
      <c r="B6" s="111" t="s">
        <v>116</v>
      </c>
      <c r="C6" s="111" t="s">
        <v>86</v>
      </c>
      <c r="D6" s="104"/>
      <c r="E6" s="114"/>
    </row>
    <row r="7" spans="1:5" ht="57.75" customHeight="1" x14ac:dyDescent="0.2">
      <c r="A7" s="113">
        <v>42298</v>
      </c>
      <c r="B7" s="111" t="s">
        <v>80</v>
      </c>
      <c r="C7" s="111" t="s">
        <v>115</v>
      </c>
      <c r="D7" s="104"/>
      <c r="E7" s="112"/>
    </row>
    <row r="8" spans="1:5" ht="25.5" x14ac:dyDescent="0.2">
      <c r="A8" s="113">
        <v>42318</v>
      </c>
      <c r="B8" s="111" t="s">
        <v>81</v>
      </c>
      <c r="C8" s="111" t="s">
        <v>82</v>
      </c>
      <c r="D8" s="104"/>
      <c r="E8" s="112"/>
    </row>
    <row r="9" spans="1:5" x14ac:dyDescent="0.2">
      <c r="A9" s="113">
        <v>42359</v>
      </c>
      <c r="B9" s="111" t="s">
        <v>87</v>
      </c>
      <c r="C9" s="111" t="s">
        <v>86</v>
      </c>
      <c r="D9" s="104"/>
      <c r="E9" s="112" t="s">
        <v>88</v>
      </c>
    </row>
    <row r="10" spans="1:5" x14ac:dyDescent="0.2">
      <c r="A10" s="113">
        <v>42359</v>
      </c>
      <c r="B10" s="111" t="s">
        <v>89</v>
      </c>
      <c r="C10" s="111" t="s">
        <v>90</v>
      </c>
      <c r="D10" s="104">
        <v>20</v>
      </c>
      <c r="E10" s="112" t="s">
        <v>88</v>
      </c>
    </row>
    <row r="11" spans="1:5" ht="25.5" x14ac:dyDescent="0.2">
      <c r="A11" s="113">
        <v>42359</v>
      </c>
      <c r="B11" s="111" t="s">
        <v>91</v>
      </c>
      <c r="C11" s="111" t="s">
        <v>92</v>
      </c>
      <c r="D11" s="104">
        <v>100</v>
      </c>
      <c r="E11" s="112" t="s">
        <v>93</v>
      </c>
    </row>
    <row r="12" spans="1:5" ht="25.5" x14ac:dyDescent="0.2">
      <c r="A12" s="113">
        <v>42359</v>
      </c>
      <c r="B12" s="111" t="s">
        <v>94</v>
      </c>
      <c r="C12" s="111" t="s">
        <v>95</v>
      </c>
      <c r="D12" s="104">
        <v>100</v>
      </c>
      <c r="E12" s="112" t="s">
        <v>96</v>
      </c>
    </row>
    <row r="13" spans="1:5" x14ac:dyDescent="0.2">
      <c r="A13" s="113">
        <v>42359</v>
      </c>
      <c r="B13" s="111" t="s">
        <v>97</v>
      </c>
      <c r="C13" s="111" t="s">
        <v>98</v>
      </c>
      <c r="D13" s="104">
        <v>20</v>
      </c>
      <c r="E13" s="112" t="s">
        <v>96</v>
      </c>
    </row>
    <row r="14" spans="1:5" ht="25.5" x14ac:dyDescent="0.2">
      <c r="A14" s="113">
        <v>42395</v>
      </c>
      <c r="B14" s="111" t="s">
        <v>99</v>
      </c>
      <c r="C14" s="111" t="s">
        <v>100</v>
      </c>
      <c r="D14" s="104">
        <v>100</v>
      </c>
      <c r="E14" s="112"/>
    </row>
    <row r="15" spans="1:5" ht="25.5" x14ac:dyDescent="0.2">
      <c r="A15" s="113">
        <v>42429</v>
      </c>
      <c r="B15" s="111" t="s">
        <v>83</v>
      </c>
      <c r="C15" s="111" t="s">
        <v>84</v>
      </c>
      <c r="D15" s="104"/>
      <c r="E15" s="112" t="s">
        <v>117</v>
      </c>
    </row>
    <row r="16" spans="1:5" ht="25.5" x14ac:dyDescent="0.2">
      <c r="A16" s="113">
        <v>42538</v>
      </c>
      <c r="B16" s="111" t="s">
        <v>101</v>
      </c>
      <c r="C16" s="111" t="s">
        <v>102</v>
      </c>
      <c r="D16" s="104"/>
      <c r="E16" s="112"/>
    </row>
    <row r="17" spans="1:5" x14ac:dyDescent="0.2">
      <c r="A17" s="77"/>
      <c r="D17" s="65"/>
      <c r="E17" s="78"/>
    </row>
    <row r="18" spans="1:5" x14ac:dyDescent="0.2">
      <c r="A18" s="77"/>
      <c r="D18" s="99">
        <f>SUM(D6:D17)</f>
        <v>340</v>
      </c>
      <c r="E18" s="78"/>
    </row>
    <row r="19" spans="1:5" x14ac:dyDescent="0.2">
      <c r="A19" s="77"/>
      <c r="D19" s="102"/>
      <c r="E19" s="78"/>
    </row>
    <row r="20" spans="1:5" s="82" customFormat="1" ht="15.75" x14ac:dyDescent="0.25">
      <c r="A20" s="70" t="s">
        <v>21</v>
      </c>
      <c r="B20" s="12"/>
      <c r="C20" s="12"/>
      <c r="D20" s="12"/>
      <c r="E20" s="56"/>
    </row>
    <row r="21" spans="1:5" x14ac:dyDescent="0.2">
      <c r="A21" s="55" t="s">
        <v>2</v>
      </c>
      <c r="B21" s="3" t="s">
        <v>18</v>
      </c>
      <c r="C21" s="3" t="s">
        <v>22</v>
      </c>
      <c r="D21" s="3" t="s">
        <v>23</v>
      </c>
      <c r="E21" s="24"/>
    </row>
    <row r="22" spans="1:5" x14ac:dyDescent="0.2">
      <c r="A22" s="77"/>
      <c r="E22" s="78"/>
    </row>
    <row r="23" spans="1:5" ht="51" x14ac:dyDescent="0.2">
      <c r="A23" s="93">
        <v>42430</v>
      </c>
      <c r="B23" s="41" t="s">
        <v>103</v>
      </c>
      <c r="C23" s="41" t="s">
        <v>104</v>
      </c>
      <c r="D23" s="99"/>
      <c r="E23" s="78"/>
    </row>
    <row r="24" spans="1:5" x14ac:dyDescent="0.2">
      <c r="A24" s="77"/>
      <c r="E24" s="78"/>
    </row>
    <row r="25" spans="1:5" x14ac:dyDescent="0.2">
      <c r="A25" s="77"/>
      <c r="E25" s="78"/>
    </row>
    <row r="26" spans="1:5" x14ac:dyDescent="0.2">
      <c r="A26" s="77"/>
      <c r="E26" s="78"/>
    </row>
    <row r="27" spans="1:5" x14ac:dyDescent="0.2">
      <c r="A27" s="77"/>
      <c r="D27" s="65"/>
      <c r="E27" s="78"/>
    </row>
    <row r="28" spans="1:5" ht="102" x14ac:dyDescent="0.2">
      <c r="A28" s="77" t="s">
        <v>32</v>
      </c>
      <c r="D28" s="104">
        <f>SUM(D23:D27)</f>
        <v>0</v>
      </c>
      <c r="E28" s="78"/>
    </row>
    <row r="29" spans="1:5" x14ac:dyDescent="0.2">
      <c r="A29" s="77"/>
      <c r="E29" s="78"/>
    </row>
    <row r="30" spans="1:5" ht="45" x14ac:dyDescent="0.2">
      <c r="A30" s="75" t="s">
        <v>34</v>
      </c>
      <c r="B30" s="58"/>
      <c r="C30" s="59"/>
      <c r="D30" s="60"/>
      <c r="E30" s="61"/>
    </row>
    <row r="31" spans="1:5" x14ac:dyDescent="0.2">
      <c r="A31" s="62"/>
      <c r="B31" s="3" t="s">
        <v>29</v>
      </c>
      <c r="C31" s="63"/>
      <c r="D31" s="63"/>
      <c r="E31" s="64"/>
    </row>
    <row r="32" spans="1:5" x14ac:dyDescent="0.2">
      <c r="A32" s="77"/>
      <c r="E32" s="78"/>
    </row>
    <row r="33" spans="1:5" x14ac:dyDescent="0.2">
      <c r="A33" s="77"/>
      <c r="E33" s="78"/>
    </row>
    <row r="34" spans="1:5" x14ac:dyDescent="0.2">
      <c r="A34" s="79"/>
      <c r="B34" s="65"/>
      <c r="C34" s="65"/>
      <c r="D34" s="65"/>
      <c r="E34" s="80"/>
    </row>
    <row r="37" spans="1:5" ht="25.5" x14ac:dyDescent="0.2">
      <c r="A37" s="25" t="s">
        <v>30</v>
      </c>
      <c r="D37" s="103">
        <f>D18+D28</f>
        <v>340</v>
      </c>
    </row>
  </sheetData>
  <customSheetViews>
    <customSheetView guid="{7BFDA096-5390-40D2-885D-E91DD092624A}" scale="80" showPageBreaks="1" fitToPage="1">
      <selection activeCell="D14" sqref="D14"/>
      <pageMargins left="0.70866141732283472" right="0.70866141732283472" top="0.74803149606299213" bottom="0.74803149606299213" header="0.31496062992125984" footer="0.31496062992125984"/>
      <printOptions gridLines="1"/>
      <pageSetup paperSize="9" scale="68" orientation="portrait" r:id="rId1"/>
      <headerFooter alignWithMargins="0"/>
    </customSheetView>
  </customSheetViews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opLeftCell="A7" workbookViewId="0">
      <selection activeCell="C49" sqref="C49"/>
    </sheetView>
  </sheetViews>
  <sheetFormatPr defaultRowHeight="12.75" x14ac:dyDescent="0.2"/>
  <cols>
    <col min="1" max="1" width="23.85546875" style="37" customWidth="1"/>
    <col min="2" max="2" width="23.140625" style="37" customWidth="1"/>
    <col min="3" max="3" width="27.42578125" style="37" customWidth="1"/>
    <col min="4" max="4" width="27.140625" style="37" customWidth="1"/>
    <col min="5" max="5" width="28.140625" style="37" customWidth="1"/>
    <col min="6" max="16384" width="9.140625" style="38"/>
  </cols>
  <sheetData>
    <row r="1" spans="1:5" ht="39.75" customHeight="1" x14ac:dyDescent="0.2">
      <c r="A1" s="87" t="s">
        <v>31</v>
      </c>
      <c r="B1" s="85" t="s">
        <v>35</v>
      </c>
      <c r="C1" s="88"/>
      <c r="D1" s="88"/>
      <c r="E1" s="85"/>
    </row>
    <row r="2" spans="1:5" ht="29.25" customHeight="1" x14ac:dyDescent="0.2">
      <c r="A2" s="89" t="s">
        <v>24</v>
      </c>
      <c r="B2" s="90" t="s">
        <v>36</v>
      </c>
      <c r="C2" s="86" t="s">
        <v>25</v>
      </c>
      <c r="D2" s="90" t="s">
        <v>37</v>
      </c>
      <c r="E2" s="90"/>
    </row>
    <row r="3" spans="1:5" ht="39" customHeight="1" x14ac:dyDescent="0.2">
      <c r="A3" s="124" t="s">
        <v>122</v>
      </c>
      <c r="B3" s="125"/>
      <c r="C3" s="125"/>
      <c r="D3" s="125"/>
      <c r="E3" s="126"/>
    </row>
    <row r="4" spans="1:5" ht="39.75" customHeight="1" x14ac:dyDescent="0.25">
      <c r="A4" s="66" t="s">
        <v>13</v>
      </c>
      <c r="B4" s="67" t="s">
        <v>1</v>
      </c>
      <c r="C4" s="10"/>
      <c r="D4" s="10"/>
      <c r="E4" s="52"/>
    </row>
    <row r="5" spans="1:5" ht="25.5" x14ac:dyDescent="0.2">
      <c r="A5" s="55" t="s">
        <v>2</v>
      </c>
      <c r="B5" s="3" t="s">
        <v>3</v>
      </c>
      <c r="C5" s="3" t="s">
        <v>14</v>
      </c>
      <c r="D5" s="3"/>
      <c r="E5" s="24" t="s">
        <v>15</v>
      </c>
    </row>
    <row r="6" spans="1:5" x14ac:dyDescent="0.2">
      <c r="A6" s="48"/>
      <c r="B6" s="41"/>
      <c r="C6" s="41"/>
      <c r="D6" s="41"/>
      <c r="E6" s="49"/>
    </row>
    <row r="7" spans="1:5" x14ac:dyDescent="0.2">
      <c r="A7" s="48"/>
      <c r="B7" s="41"/>
      <c r="C7" s="41"/>
      <c r="D7" s="41"/>
      <c r="E7" s="49"/>
    </row>
    <row r="8" spans="1:5" x14ac:dyDescent="0.2">
      <c r="A8" s="48"/>
      <c r="B8" s="41"/>
      <c r="C8" s="41"/>
      <c r="D8" s="41"/>
      <c r="E8" s="49"/>
    </row>
    <row r="9" spans="1:5" x14ac:dyDescent="0.2">
      <c r="A9" s="48"/>
      <c r="B9" s="41"/>
      <c r="C9" s="41"/>
      <c r="D9" s="41"/>
      <c r="E9" s="49"/>
    </row>
    <row r="10" spans="1:5" x14ac:dyDescent="0.2">
      <c r="A10" s="48"/>
      <c r="B10" s="41"/>
      <c r="C10" s="41"/>
      <c r="D10" s="41"/>
      <c r="E10" s="49"/>
    </row>
    <row r="11" spans="1:5" ht="31.5" x14ac:dyDescent="0.25">
      <c r="A11" s="66" t="s">
        <v>13</v>
      </c>
      <c r="B11" s="67" t="s">
        <v>26</v>
      </c>
      <c r="C11" s="10"/>
      <c r="D11" s="10"/>
      <c r="E11" s="52"/>
    </row>
    <row r="12" spans="1:5" ht="15" customHeight="1" x14ac:dyDescent="0.2">
      <c r="A12" s="55" t="s">
        <v>2</v>
      </c>
      <c r="B12" s="3" t="s">
        <v>3</v>
      </c>
      <c r="C12" s="3"/>
      <c r="D12" s="3"/>
      <c r="E12" s="24"/>
    </row>
    <row r="13" spans="1:5" x14ac:dyDescent="0.2">
      <c r="A13" s="48"/>
      <c r="B13" s="41"/>
      <c r="C13" s="41"/>
      <c r="D13" s="41"/>
      <c r="E13" s="49"/>
    </row>
    <row r="14" spans="1:5" x14ac:dyDescent="0.2">
      <c r="A14" s="48"/>
      <c r="B14" s="41"/>
      <c r="C14" s="41"/>
      <c r="D14" s="41"/>
      <c r="E14" s="49"/>
    </row>
    <row r="15" spans="1:5" x14ac:dyDescent="0.2">
      <c r="A15" s="48"/>
      <c r="B15" s="41"/>
      <c r="C15" s="41"/>
      <c r="D15" s="41"/>
      <c r="E15" s="49"/>
    </row>
    <row r="16" spans="1:5" x14ac:dyDescent="0.2">
      <c r="A16" s="48"/>
      <c r="B16" s="41"/>
      <c r="C16" s="41"/>
      <c r="D16" s="41"/>
      <c r="E16" s="49"/>
    </row>
    <row r="17" spans="1:5" x14ac:dyDescent="0.2">
      <c r="A17" s="48"/>
      <c r="B17" s="41"/>
      <c r="C17" s="41"/>
      <c r="D17" s="41"/>
      <c r="E17" s="49"/>
    </row>
    <row r="18" spans="1:5" ht="45" x14ac:dyDescent="0.2">
      <c r="A18" s="84" t="s">
        <v>16</v>
      </c>
      <c r="B18" s="43"/>
      <c r="C18" s="44"/>
      <c r="D18" s="45"/>
      <c r="E18" s="83"/>
    </row>
    <row r="19" spans="1:5" x14ac:dyDescent="0.2">
      <c r="A19" s="48"/>
      <c r="B19" s="14" t="s">
        <v>29</v>
      </c>
      <c r="C19" s="41"/>
      <c r="D19" s="41"/>
      <c r="E19" s="49"/>
    </row>
    <row r="20" spans="1:5" x14ac:dyDescent="0.2">
      <c r="A20" s="48"/>
      <c r="B20" s="41"/>
      <c r="C20" s="41"/>
      <c r="D20" s="41"/>
      <c r="E20" s="49"/>
    </row>
    <row r="21" spans="1:5" x14ac:dyDescent="0.2">
      <c r="A21" s="48"/>
      <c r="B21" s="41"/>
      <c r="C21" s="41"/>
      <c r="D21" s="41"/>
      <c r="E21" s="49"/>
    </row>
    <row r="22" spans="1:5" x14ac:dyDescent="0.2">
      <c r="A22" s="48"/>
      <c r="B22" s="41"/>
      <c r="C22" s="41"/>
      <c r="D22" s="41"/>
      <c r="E22" s="49"/>
    </row>
    <row r="23" spans="1:5" x14ac:dyDescent="0.2">
      <c r="A23" s="48"/>
      <c r="B23" s="41"/>
      <c r="C23" s="41"/>
      <c r="D23" s="41"/>
      <c r="E23" s="49"/>
    </row>
    <row r="24" spans="1:5" x14ac:dyDescent="0.2">
      <c r="A24" s="48"/>
      <c r="B24" s="41"/>
      <c r="C24" s="41"/>
      <c r="D24" s="41"/>
      <c r="E24" s="49"/>
    </row>
    <row r="25" spans="1:5" x14ac:dyDescent="0.2">
      <c r="A25" s="48"/>
      <c r="B25" s="41"/>
      <c r="C25" s="41"/>
      <c r="D25" s="41"/>
      <c r="E25" s="49"/>
    </row>
    <row r="26" spans="1:5" ht="25.5" x14ac:dyDescent="0.2">
      <c r="A26" s="25" t="s">
        <v>30</v>
      </c>
      <c r="B26" s="41" t="s">
        <v>113</v>
      </c>
      <c r="C26" s="41"/>
      <c r="D26" s="41"/>
      <c r="E26" s="49"/>
    </row>
    <row r="27" spans="1:5" x14ac:dyDescent="0.2">
      <c r="A27" s="48"/>
      <c r="B27" s="41"/>
      <c r="C27" s="41"/>
      <c r="D27" s="41"/>
      <c r="E27" s="49"/>
    </row>
    <row r="28" spans="1:5" x14ac:dyDescent="0.2">
      <c r="A28" s="48"/>
      <c r="B28" s="41"/>
      <c r="C28" s="41"/>
      <c r="D28" s="41"/>
      <c r="E28" s="49"/>
    </row>
    <row r="29" spans="1:5" x14ac:dyDescent="0.2">
      <c r="A29" s="48"/>
      <c r="B29" s="41"/>
      <c r="C29" s="41"/>
      <c r="D29" s="41"/>
      <c r="E29" s="49"/>
    </row>
    <row r="30" spans="1:5" x14ac:dyDescent="0.2">
      <c r="A30" s="48"/>
      <c r="B30" s="41"/>
      <c r="C30" s="41"/>
      <c r="D30" s="41"/>
      <c r="E30" s="49"/>
    </row>
    <row r="31" spans="1:5" x14ac:dyDescent="0.2">
      <c r="A31" s="50"/>
      <c r="B31" s="36"/>
      <c r="C31" s="36"/>
      <c r="D31" s="36"/>
      <c r="E31" s="51"/>
    </row>
  </sheetData>
  <customSheetViews>
    <customSheetView guid="{7BFDA096-5390-40D2-885D-E91DD092624A}" showPageBreaks="1" fitToPage="1" topLeftCell="A7">
      <selection activeCell="D14" sqref="D14"/>
      <pageMargins left="0.70866141732283472" right="0.70866141732283472" top="0.74803149606299213" bottom="0.74803149606299213" header="0.31496062992125984" footer="0.31496062992125984"/>
      <printOptions gridLines="1"/>
      <pageSetup paperSize="9" scale="68" orientation="portrait" r:id="rId1"/>
      <headerFooter alignWithMargins="0"/>
    </customSheetView>
  </customSheetViews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scale="68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Bonnie Tonkin</cp:lastModifiedBy>
  <cp:lastPrinted>2016-07-17T22:30:41Z</cp:lastPrinted>
  <dcterms:created xsi:type="dcterms:W3CDTF">2010-10-17T20:59:02Z</dcterms:created>
  <dcterms:modified xsi:type="dcterms:W3CDTF">2016-07-18T00:55:16Z</dcterms:modified>
</cp:coreProperties>
</file>